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xr:revisionPtr revIDLastSave="0" documentId="8_{E7FD55A4-A87A-D949-8897-3B927276ACD5}" xr6:coauthVersionLast="47" xr6:coauthVersionMax="47" xr10:uidLastSave="{00000000-0000-0000-0000-000000000000}"/>
  <bookViews>
    <workbookView xWindow="0" yWindow="0" windowWidth="16140" windowHeight="4020" xr2:uid="{00000000-000D-0000-FFFF-FFFF00000000}"/>
  </bookViews>
  <sheets>
    <sheet name="SUMMARY" sheetId="16" r:id="rId1"/>
    <sheet name="Abstract" sheetId="17" r:id="rId2"/>
    <sheet name="Sheet1" sheetId="19" r:id="rId3"/>
    <sheet name="Sheet2" sheetId="21" r:id="rId4"/>
    <sheet name="parking with SR" sheetId="22" r:id="rId5"/>
  </sheets>
  <definedNames>
    <definedName name="_xlnm.Print_Area" localSheetId="0">SUMMARY!$A$1:$D$65</definedName>
    <definedName name="_xlnm.Print_Titles" localSheetId="1">Abstract!$2:$3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2" l="1"/>
  <c r="C7" i="17"/>
  <c r="H125" i="19"/>
  <c r="H126" i="19"/>
  <c r="H127" i="19"/>
  <c r="H129" i="19"/>
  <c r="H130" i="19"/>
  <c r="H118" i="19"/>
  <c r="H120" i="19"/>
  <c r="H121" i="19"/>
  <c r="H110" i="19"/>
  <c r="H113" i="19"/>
  <c r="H114" i="19"/>
  <c r="H102" i="19"/>
  <c r="H105" i="19"/>
  <c r="H106" i="19"/>
  <c r="H94" i="19"/>
  <c r="H95" i="19"/>
  <c r="H96" i="19"/>
  <c r="H98" i="19"/>
  <c r="H99" i="19"/>
  <c r="H81" i="19"/>
  <c r="H82" i="19"/>
  <c r="H83" i="19"/>
  <c r="H84" i="19"/>
  <c r="H45" i="19"/>
  <c r="H46" i="19"/>
  <c r="H47" i="19"/>
  <c r="H48" i="19"/>
  <c r="H49" i="19"/>
  <c r="H51" i="19"/>
  <c r="H54" i="19"/>
  <c r="H55" i="19"/>
  <c r="H74" i="19"/>
  <c r="H77" i="19"/>
  <c r="H59" i="19"/>
  <c r="H60" i="19"/>
  <c r="H61" i="19"/>
  <c r="H62" i="19"/>
  <c r="H64" i="19"/>
  <c r="H65" i="19"/>
  <c r="H67" i="19"/>
  <c r="H68" i="19"/>
  <c r="H71" i="19"/>
  <c r="H32" i="19"/>
  <c r="H33" i="19"/>
  <c r="H34" i="19"/>
  <c r="H35" i="19"/>
  <c r="H37" i="19"/>
  <c r="H38" i="19"/>
  <c r="H40" i="19"/>
  <c r="H41" i="19"/>
  <c r="H24" i="19"/>
  <c r="H25" i="19"/>
  <c r="H27" i="19"/>
  <c r="H28" i="19"/>
  <c r="H17" i="19"/>
  <c r="H18" i="19"/>
  <c r="H20" i="19"/>
  <c r="H21" i="19"/>
  <c r="H4" i="19"/>
  <c r="H5" i="19"/>
  <c r="H6" i="19"/>
  <c r="H7" i="19"/>
  <c r="H9" i="19"/>
  <c r="H10" i="19"/>
  <c r="H12" i="19"/>
  <c r="H13" i="19"/>
  <c r="C48" i="17"/>
  <c r="C46" i="17"/>
  <c r="C26" i="17"/>
  <c r="C13" i="17"/>
  <c r="C10" i="17"/>
</calcChain>
</file>

<file path=xl/sharedStrings.xml><?xml version="1.0" encoding="utf-8"?>
<sst xmlns="http://schemas.openxmlformats.org/spreadsheetml/2006/main" count="284" uniqueCount="121">
  <si>
    <t>RECAPITULATION SHEET</t>
  </si>
  <si>
    <r>
      <rPr>
        <b/>
        <sz val="12"/>
        <rFont val="Arial"/>
        <charset val="134"/>
      </rPr>
      <t>SL
NO.</t>
    </r>
  </si>
  <si>
    <t>ITEM DESCRIPTION</t>
  </si>
  <si>
    <t>AMOUNT IN RS.</t>
  </si>
  <si>
    <t>Cost of Civil Works</t>
  </si>
  <si>
    <t>A</t>
  </si>
  <si>
    <t>Total Cost of  Building  works</t>
  </si>
  <si>
    <t>B</t>
  </si>
  <si>
    <t>Electrification Works @ 10%</t>
  </si>
  <si>
    <t>C</t>
  </si>
  <si>
    <t>BuildingTotal (A+B)</t>
  </si>
  <si>
    <t xml:space="preserve">G.S.T @ 18% </t>
  </si>
  <si>
    <t>Total Rs .</t>
  </si>
  <si>
    <t>D</t>
  </si>
  <si>
    <t>Miscellaneous &amp; Rounding off</t>
  </si>
  <si>
    <t>Total Project Cost in Rs (A+B+C+D)</t>
  </si>
  <si>
    <t>Total Project Cost (in Rs. Lakhs)</t>
  </si>
  <si>
    <t>Proposal Construction of Parking Shed  for Divisional office K.S.S.F.C.L  in Autonagar Belagavi.</t>
  </si>
  <si>
    <t>BuildingTotal (A)</t>
  </si>
  <si>
    <t>ABSTRACT SHEET</t>
  </si>
  <si>
    <t>Sl No</t>
  </si>
  <si>
    <t>SPECIFICATIONS</t>
  </si>
  <si>
    <t>Qty</t>
  </si>
  <si>
    <t>Units</t>
  </si>
  <si>
    <t>Rate</t>
  </si>
  <si>
    <t>AMOUNT</t>
  </si>
  <si>
    <t>Providing and laying in position Reinforced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  (The  cost of  steel  reinforcement, dowel  bars &amp; formwork  to  be  paid  separately)M25  Design  Mix  Using  20  mm  nominal  size  graded crushed coarse aggregates (P.17/2.5.2/V.1)</t>
  </si>
  <si>
    <t>v</t>
  </si>
  <si>
    <t>LINTEL</t>
  </si>
  <si>
    <t>a</t>
  </si>
  <si>
    <t>Second Floor</t>
  </si>
  <si>
    <t>Cum</t>
  </si>
  <si>
    <t>Shuttering Qty. add 20% on finished concrete rate</t>
  </si>
  <si>
    <t>vii</t>
  </si>
  <si>
    <t>CHAJJA CONCRETE</t>
  </si>
  <si>
    <t>Providing    Thermo-Mechanically    Treated    bars    of    grade    Fe-550D    or    more    Steel reinforcement   for   R.C.C.   work   including   straightening,cutting,   bending,   placing   in position, binding and anchoring to adjacent members whereever necessary complete as per   Design   including   cost   of   material,   labour,   usage   charges   complete    as   per specifications.     (The     laps     and     wastages     shall     not     be     measured     separately) TMT bars Fe 500
(P.84/11.32/V.2)</t>
  </si>
  <si>
    <t>Kg.</t>
  </si>
  <si>
    <t>Providing 15 mm cement plaster on rough side of single or half brick wall finished with a  floating  coat  of  neat  cement  of  mix:  1:4  (1  cement:  4  fine  sand)  to  brick  masonry including  rounding  off  corners  wherever  required  smooth  rendering,  providing  and removing   scaffolding,   including   cost   of   materials,   labour,   curing   complete   as   per pecifications and as per directions of Engineer-in-charge. (P.42/8.5.2/V.2) INTERNAL PLASTERING</t>
  </si>
  <si>
    <t>Sqm</t>
  </si>
  <si>
    <t>Providing  18  mm  cement  plaster  in  two  coats  under  layer  12  mm  thick  cement  plaster with cement mortar 1:5 (1 cement : 5 coarse sand) finished with a top layer 6 mm thick cement  plaster  with  cement  mortar  1:6  (1  cement  :  6  fine  sand)  to  brick  masonry including  rounding  off  corners  wherever  required  smooth  rendering,  providing  and removing   scaffolding,   including   cost   of   materials,   labour,   curing   complete   as   per specifications and as per directions of Engineer-in-charge.(P.42/8.8/V.2) EXTERNAL PLASTERING</t>
  </si>
  <si>
    <r>
      <rPr>
        <sz val="10"/>
        <rFont val="Verdana"/>
        <charset val="134"/>
      </rPr>
      <t>Providing and fixing M.S. grills of required pattern in frames of windows etc. with M.S. flats,  square  or  round  bars  etc.  including  priming  coat  with  approved  steel  primer  all complete.     Fixed     to     openings     /wooden      frames     with     rawl     plugs     screws
etc.(P.85/11.34B/V.2)</t>
    </r>
  </si>
  <si>
    <t>Kg/sqm</t>
  </si>
  <si>
    <t>Kg</t>
  </si>
  <si>
    <r>
      <rPr>
        <sz val="10"/>
        <rFont val="Verdana"/>
        <charset val="134"/>
      </rPr>
      <t>Providing  &amp;  fixing  of  3-track x 2-panel sliding  windows made  out of  multi chambered UPVC(Matching  to  RAL-9016)  sections  and  with  minimum  TiO2(Titanium  Dioxide)  at 6PHR  with  TPE(Thermo  Plastic  Elastomer)  and  lead  free,  gaskets  -grey  colour  having isolated drainage and reinforced with Galvanized Iron profile through-out the window frame.The  outer  frame  having  an  overall  size  of  108mm  width  x  45mmheight  with reinforcement  of  1mm  thickness  and  Sash  with  overall  size  of  39mm  x  75mm  with  GI reinforcement of 2mm and mesh sash of size 37mm x 58mm. Coextruded Glazing bead for fixing of glass shall be of size 20mm x 24 mm. Windows shall be provided with 6mm plain float glass,standard  hardware&amp; Multi point locking system with touch  lock. Wall thickness of frame &amp; sash shall be of 2mm-2.5mm. Maximum possible size – 2419mm x 2200mm. (The cost is inclusive of all fixtures and separate charges for minor T&amp;P's shall not be made) (P.112/12.90/V.2)</t>
    </r>
  </si>
  <si>
    <t>Providing  and  laying  Vitrified  tiles  in  different  sizes  (thickness   to  be  specified  by manufacturer),  with  water  absorption  less  than  0.08 % and conforming  to I.S.  15622, of approved  make,  in  all  colours  &amp;  shade,over  12  mm  thick  bed  of  cement  mortar  1:3  (1 cement:   3   coarse   sand),jointing   with   grey   cement   slurry   @   3.3   kg/   m2   including grouting  the  joint  with  white  cement  &amp;  matching  pigments  etc.  complete.Size  of  Tile 800x800 mm (P.61/9.17.3/V.2)</t>
  </si>
  <si>
    <t>Wall Putty</t>
  </si>
  <si>
    <t>Applying   one   coat   of   water   thinnable   cement   primer   of   approved   brand    and manufacture  on  wall  surface  :Water  thinnable  cement  primer  to   give  an  even  shade after  thoroughly  brooming  the  surface  to  remove  all  dirt,   dust,  mortar   drops  and foreign  matter  including  preparing  the  surface  even  and  sand  paper  smooth,  cost  of materials,  labour  complete   as  per  specifications  and  as  per  directions  of  Engineer-in- charge.(P.51/8.55.2/V.2)</t>
  </si>
  <si>
    <t>Wall  painting  with  acrylic emulsion  paint  of  approved  brand  and  manufacture  to give an  even  shade  :Two  coats  on  new  work  after  thoroughly  brooming  the  surface  to remove  all  dirt,  dust,  mortar drops  and  foreign matter  including preparing  the surface even  and  sand  paper  smooth,  cost  of  materials,  labour  complete  as  per  specifications and as per directions of Engineer-in-charge. (P.48/8.39/V.2)</t>
  </si>
  <si>
    <t>Finishing  walls  with  textured  exterior  paint  of  required  shade  :New  work  (Two  coats applied @ 3.28 ltr/10 m²) over and including priming coat of exterior primer applied @ 2.20kg/10 m² to give an even shade after thoroughly brooming the surface to remove all dirt,  dust,  mortar  drops  and  foreign  matter  including  preparing  the  surface  even  and sand  paper  smooth,  cost  of  materials,  labour  complete  as  per  specifications  and  as  per directions of Engineer-in-charge.(P.45/8.29/V.2)</t>
  </si>
  <si>
    <t>Painting  with  synthetic  enamel  paint  of  approved  brand  and  manufacture  to  give  an even  shade  :Two coats  on  new  work  after  thoroughly  brooming  the  surface  to remove all dirt, dust, mortar drops and foreign matter including preparing the surface even and sand  paper  smooth,  cost  of  materials,  labour  complete  as  per  specifications  and  as  per directions of Engineer-in-charge(P.48/8.40/V.2) GRILL WORKS</t>
  </si>
  <si>
    <t>UPVC Gutter</t>
  </si>
  <si>
    <t>Rmt</t>
  </si>
  <si>
    <t>Civil works TOTAL</t>
  </si>
  <si>
    <t>Particulars</t>
  </si>
  <si>
    <t>No</t>
  </si>
  <si>
    <t>Length</t>
  </si>
  <si>
    <t>Breadth</t>
  </si>
  <si>
    <t>Depath</t>
  </si>
  <si>
    <t>Quantity</t>
  </si>
  <si>
    <t>Remarks</t>
  </si>
  <si>
    <t>9" BBM</t>
  </si>
  <si>
    <t>Tri portion</t>
  </si>
  <si>
    <t>Deduction</t>
  </si>
  <si>
    <t>Win</t>
  </si>
  <si>
    <t>Door</t>
  </si>
  <si>
    <t>Total</t>
  </si>
  <si>
    <t>Cft</t>
  </si>
  <si>
    <t>RCC Lintel</t>
  </si>
  <si>
    <t>RCC Chajja</t>
  </si>
  <si>
    <t>Back side</t>
  </si>
  <si>
    <t>Internal Plastering</t>
  </si>
  <si>
    <t>Wall</t>
  </si>
  <si>
    <t>Triportion</t>
  </si>
  <si>
    <t>Sq ft</t>
  </si>
  <si>
    <t>Sq mt</t>
  </si>
  <si>
    <t>External Plaster</t>
  </si>
  <si>
    <t>Chajja</t>
  </si>
  <si>
    <t>Wall putty</t>
  </si>
  <si>
    <t>Internal Paint</t>
  </si>
  <si>
    <t>Same as Item No 6</t>
  </si>
  <si>
    <t>External Paint</t>
  </si>
  <si>
    <t>Same as Item No 5</t>
  </si>
  <si>
    <t>Providing &amp; applying texture</t>
  </si>
  <si>
    <t>Enamel Paint</t>
  </si>
  <si>
    <t>Rolling sutter</t>
  </si>
  <si>
    <t>Flooring</t>
  </si>
  <si>
    <t>Skirting</t>
  </si>
  <si>
    <t>MS grill</t>
  </si>
  <si>
    <t>UPVC Win</t>
  </si>
  <si>
    <t>Rolling Shutter</t>
  </si>
  <si>
    <t xml:space="preserve">ABSTRACT SHEET FOR CAR PARKING </t>
  </si>
  <si>
    <t>Roofing with MS truss &amp; Sheets with curved surface</t>
  </si>
  <si>
    <t xml:space="preserve">Civil Works </t>
  </si>
  <si>
    <t>LS</t>
  </si>
  <si>
    <t>Proposal Construction of Second floor For  Divisional office K.S.S.F.C.L  in Autonagar Belagavi.</t>
  </si>
  <si>
    <t>Providing and fixing of Aluminium composite panel of approved make and
colour for wall cladding for Brick/Rcc/stone walls &amp; coloumns/beams
with necessary aluminium frame works at required level made out of
50x25x4mm C section or equivalent. The panel should consist of 3mm
thick non-halogenated FR grade mineral based polymer ( 2 hrs fire resistance
as per ASTM E119-12 and clause B, S1, do as per ENT 13501-1sandwiched
between 0.50 skins thick aluminium sheet making a total panel
thickness of 4mm. The surfaces will be finished with PVDF based coating
on topsides and service coating on reverse sides would be in polyester
paint. The system shall be fixed using GI brackets, aluminium L cleats and
stainless steel bolts and nuts complete with spring washer and cap nuts
and all other necessary accessories, sealing shall be done with necessary
rods etc., complete</t>
  </si>
  <si>
    <t>10.15.1</t>
  </si>
  <si>
    <t>ACP work for Sraight Portion</t>
  </si>
  <si>
    <t>Providing and fixing of Aluminium composite panel of approved make and colour for wall cladding for Brick/Rcc/stone walls &amp; coloumns/beams with necessary aluminium frame works at required level made out of 50x25x4mm C section or equivalent. The panel should consist of 3mm thick non-halogenated FR grade mineral based polymer ( 2 hrs fire resistance as per ASTM E119-12 and clause B, S1, do as per ENT 13501-1sandwiched between 0.50 skins thick aluminium sheet making a total panel thickness of 4mm. The surfaces will be finished with PVDF based coating on topsides and service coating on reverse sides would be in polyester paint. The system shall be fixed using GI brackets, aluminium L cleats and stainless steel bolts and nuts complete with spring washer and cap nuts and all other necessary  ccessories, sealing shall be done with necessary rods etc., complete (P.71/10.15.1/V.2)</t>
  </si>
  <si>
    <t>Providing Brick work with common burnt clay Non Modular bricks of class designation 3.5 in superstructure above plinth level in all shapes and sizes in Cement mortar 1:6 (1 cement : 6 coarse sand) including cost of all materials, labour, scaffolding and usagecharges of
machinery &amp; other incidental charges complete as per the direction of engineer incharge of  ork.(P.14/6.8/V.2)</t>
  </si>
  <si>
    <t>Providing  and   applying  white  cement  based  putty  of  average  thickness   1  mm,  of approved  brand   and  manufacturer,  over  the  plastered  wall  surface  to  prepare  the surface   even   and   smooth   complete   as   per   specifications   and   as   per   directions   ofEngineer in charge. (P.50/8.51/V.2)</t>
  </si>
  <si>
    <r>
      <t xml:space="preserve">Providing and fixing Steel work in built up tubular (round, square or rectangular hollow tubes etc.) trusses etc., including cutting, hoisting, fixing in position and applying a priming coat of approved steel primer, including welding and bolted with special shaped washers etc.complete. Electric resistance or induction butt welded tubes includingcost of materials, labour, usage charges of machinery complete as per specifications and as per directions of the Engineer-in-Charge.(Vol-II, 2023-24 SR,P-83, I-11.16.3) </t>
    </r>
    <r>
      <rPr>
        <b/>
        <sz val="10"/>
        <rFont val="Verdana"/>
        <family val="2"/>
      </rPr>
      <t>TRUSS WORK</t>
    </r>
  </si>
  <si>
    <t>Kgs</t>
  </si>
  <si>
    <t>Providing and fixing precoated galvanised steel sheet roofing accessories 0.50 mm (+0.05 %) total coated thickness, Zinc coating 120 g/m2 as per IS: 277, in 240 mpa steel grade, 5-7 microns epoxy primer on both side of the sheet and polyester top coat 15-18 microns using self drilling/ self tapping screws complete :Ridges plain (500 - 600mm)(Vol-II, 2023-24 SR,P-21, I-7.39.1)</t>
  </si>
  <si>
    <r>
      <t>Providing and fixing precoated galvanised steel sheet roofing accessories 0.50 mm (+0.05 %) total coated thickness, Zinc coating 120 g/m2 as per IS: 277, in 240 mpa steel grade, 5-7 microns epoxy primer on both side of the sheet and polyester top coat 15-18 microns using self drilling/ self tapping screws complete :</t>
    </r>
    <r>
      <rPr>
        <b/>
        <sz val="10"/>
        <rFont val="Verdana"/>
        <family val="2"/>
      </rPr>
      <t>Gutter</t>
    </r>
    <r>
      <rPr>
        <sz val="10"/>
        <rFont val="Verdana"/>
        <family val="2"/>
      </rPr>
      <t xml:space="preserve"> </t>
    </r>
    <r>
      <rPr>
        <b/>
        <sz val="10"/>
        <rFont val="Verdana"/>
        <family val="2"/>
      </rPr>
      <t>(600 mm over all girth)</t>
    </r>
    <r>
      <rPr>
        <sz val="10"/>
        <rFont val="Verdana"/>
        <family val="2"/>
      </rPr>
      <t xml:space="preserve">(Vol-II, 2023-24 SR,P-21, I-7.39.6) </t>
    </r>
  </si>
  <si>
    <t>Supplying and fixing rolling shutters of approved make, made of required size M.S. laths, interlocked together through their entire length and jointed together at the end by end locks, mounted on specially designed pipe shaft with brackets, side guides and arrangements for
inside and outside locking with push and pull operation complete, including the cost of providing and fixing necessary 27.5 cm long wire springs manufactured from high tensile steel wire of adequate strength conforming to IS: 4454 - part 1 and M.S. top cover of required thickness for rolling shutters. 80x1.25 mm M.S. laths with 1.25 mm thick top cover including cost of materials, labour, usage charges of machinery complete
as per specifications and as per directions of the Engineer-in-Charge. ( Vol-II, 2023-24 SR,P -78, I - 11.6.1)</t>
  </si>
  <si>
    <t>Demolishing R.C.C. work by mechanical means and stockpiling at designated locations and disposal of dismantled materials to the appropriate disposal and unserviceable material separately including cutting reinforcement bars. ( Vol-II, 2023-24 SR,P -193, I - 19.57)</t>
  </si>
  <si>
    <t xml:space="preserve">IV </t>
  </si>
  <si>
    <t>Column</t>
  </si>
  <si>
    <t>Dismentling of exiusting Plaster (As per market Rate)</t>
  </si>
  <si>
    <t>Dismentling of exiusting  brick bat COBA  (As per market Rate)</t>
  </si>
  <si>
    <r>
      <t xml:space="preserve">Providing and fixing precoated galvanised iron profile sheets (size, shape and pitch of corrugation as approved by Engineer-in-charge) 0.50 mm (+ 0.05 %) total coated thickness with zinc coating 120 grams per m2 as per IS: 277, in 240 mpa steel grade, 5-7 microns epoxy primer on both side of the sheet and polyester top coat 15-18 microns. Sheet should have protective guard film of 25 microns minimum to avoid scratches during transportation and should be supplied in single length upto 12 m or as desired by Engineer-in-charge. The sheet shall be fixed using self drilling/self tapping screws of size (5.5x 55 mm) with EPDM seal, complete upto any pitch in horizontal/ vertical or curved surfaces, excluding the cost of purlins, rafters and trusses and including cutting to size and shape wherever required.   ( Vol-II, 2023-24 SR,P -26, I - 7.38) </t>
    </r>
    <r>
      <rPr>
        <b/>
        <sz val="10"/>
        <rFont val="Verdana"/>
        <family val="2"/>
      </rPr>
      <t>SHEET</t>
    </r>
  </si>
  <si>
    <t>P/F PVC Fallceiling As per market rate</t>
  </si>
  <si>
    <t>Earth work in surface excavation by mechanical means for lowering &amp; leveling the ground without blasting for all works other than foundation in Ordinary/ Soft rock &amp; depth not exceeding 300mm as per drawing and technical specifications, including setting out, shoring, strutting, barricading, caution lights, removal of stumps and other deleterious matter including dressing of excavated surfaces, disposing off or levelling the excavated earth or sorting &amp; stacking the selected earth for reuse in a radius of 50 m and lift upto 1.5 m including cost of labour, tools, usage of machinery &amp; other appurtenances required to complete the work In Ordinary/Soft rock upto 300 mm depth.(Vol-I, 2023-24 SR,P - 8,I - 1.13)</t>
  </si>
  <si>
    <t>CUM</t>
  </si>
  <si>
    <t>Providing and laying in position Cement Concrete for levelling course for all works in foundation. The granite/trap/basalt crushed graded coarse aggregates and fine aggregates as per relevant IS Codes machine mixed, laid in layers not exceeding 150 mm thickness, well compacted using plate vibrators, including all lead &amp; lifts, cost of all materials of quality, labour, Usage charges of machinery, curing, and all the other appurtenances required to complete the work as per technical specifications.Mix 1:3:6 Using 40 mm nominal size graded crushed coarse aggregates (Vol-I, 2023-24 SR,P - 15,I - 2.1.3) PCC</t>
  </si>
  <si>
    <t>GF Floor</t>
  </si>
  <si>
    <t xml:space="preserve">Ground floor </t>
  </si>
  <si>
    <t>7.39.5  Crimp Curve</t>
  </si>
  <si>
    <t>Total Project Cost in Rs (A+B))</t>
  </si>
  <si>
    <t>Scaffolding for ACP work should be paid seperataly as actutal condiotion &amp; as per directions of engineer incharges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</si>
</sst>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43" x14ac:knownFonts="1">
    <font>
      <sz val="10"/>
      <color rgb="FF000000"/>
      <name val="Times New Roman"/>
      <charset val="204"/>
    </font>
    <font>
      <sz val="9"/>
      <color rgb="FF000000"/>
      <name val="Times New Roman"/>
      <charset val="134"/>
    </font>
    <font>
      <sz val="14"/>
      <color rgb="FF000000"/>
      <name val="Times New Roman"/>
      <charset val="134"/>
    </font>
    <font>
      <sz val="10"/>
      <color rgb="FF000000"/>
      <name val="Times New Roman"/>
      <charset val="134"/>
    </font>
    <font>
      <sz val="11"/>
      <color rgb="FF000000"/>
      <name val="Times New Roman"/>
      <charset val="134"/>
    </font>
    <font>
      <b/>
      <sz val="12"/>
      <name val="Palatino Linotype"/>
      <charset val="134"/>
    </font>
    <font>
      <b/>
      <sz val="10"/>
      <name val="Palatino Linotype"/>
      <charset val="134"/>
    </font>
    <font>
      <b/>
      <sz val="11"/>
      <name val="Palatino Linotype"/>
      <charset val="134"/>
    </font>
    <font>
      <b/>
      <sz val="10"/>
      <color rgb="FF000000"/>
      <name val="Palatino Linotype"/>
      <charset val="134"/>
    </font>
    <font>
      <b/>
      <sz val="11"/>
      <color rgb="FF000000"/>
      <name val="Palatino Linotype"/>
      <charset val="134"/>
    </font>
    <font>
      <sz val="10"/>
      <name val="Cambria"/>
      <charset val="134"/>
    </font>
    <font>
      <b/>
      <sz val="14"/>
      <name val="Palatino Linotype"/>
      <charset val="134"/>
    </font>
    <font>
      <sz val="10"/>
      <name val="Arial"/>
      <charset val="134"/>
    </font>
    <font>
      <b/>
      <sz val="11"/>
      <name val="Arial"/>
      <charset val="134"/>
    </font>
    <font>
      <sz val="11"/>
      <name val="Arial"/>
      <charset val="134"/>
    </font>
    <font>
      <sz val="9"/>
      <color rgb="FF000000"/>
      <name val="Verdana"/>
      <charset val="134"/>
    </font>
    <font>
      <sz val="14"/>
      <color rgb="FF000000"/>
      <name val="Verdana"/>
      <charset val="134"/>
    </font>
    <font>
      <sz val="10"/>
      <color rgb="FF000000"/>
      <name val="Verdana"/>
      <charset val="134"/>
    </font>
    <font>
      <sz val="11"/>
      <color rgb="FF000000"/>
      <name val="Verdana"/>
      <charset val="134"/>
    </font>
    <font>
      <b/>
      <sz val="12"/>
      <name val="Verdana"/>
      <charset val="134"/>
    </font>
    <font>
      <b/>
      <sz val="10"/>
      <name val="Verdana"/>
      <charset val="134"/>
    </font>
    <font>
      <b/>
      <sz val="11"/>
      <name val="Verdana"/>
      <charset val="134"/>
    </font>
    <font>
      <b/>
      <sz val="10"/>
      <color rgb="FF000000"/>
      <name val="Verdana"/>
      <charset val="134"/>
    </font>
    <font>
      <b/>
      <sz val="11"/>
      <color rgb="FF000000"/>
      <name val="Verdana"/>
      <charset val="134"/>
    </font>
    <font>
      <sz val="10"/>
      <name val="Verdana"/>
      <charset val="134"/>
    </font>
    <font>
      <sz val="11"/>
      <name val="Verdana"/>
      <charset val="134"/>
    </font>
    <font>
      <b/>
      <sz val="11"/>
      <color rgb="FFFF0000"/>
      <name val="Verdana"/>
      <charset val="134"/>
    </font>
    <font>
      <b/>
      <sz val="10"/>
      <name val="Verdana"/>
      <charset val="134"/>
    </font>
    <font>
      <b/>
      <sz val="14"/>
      <name val="Verdana"/>
      <charset val="134"/>
    </font>
    <font>
      <b/>
      <sz val="18"/>
      <name val="Arial"/>
      <charset val="134"/>
    </font>
    <font>
      <b/>
      <u/>
      <sz val="14"/>
      <name val="Arial"/>
      <charset val="134"/>
    </font>
    <font>
      <b/>
      <sz val="14"/>
      <name val="Arial"/>
      <charset val="134"/>
    </font>
    <font>
      <sz val="12"/>
      <name val="Arial"/>
      <charset val="134"/>
    </font>
    <font>
      <b/>
      <sz val="12"/>
      <name val="Arial"/>
      <charset val="134"/>
    </font>
    <font>
      <b/>
      <sz val="12"/>
      <color rgb="FF000000"/>
      <name val="Arial"/>
      <charset val="134"/>
    </font>
    <font>
      <sz val="10"/>
      <name val="Verdana"/>
      <family val="2"/>
    </font>
    <font>
      <b/>
      <sz val="10"/>
      <name val="Verdana"/>
      <family val="2"/>
    </font>
    <font>
      <b/>
      <sz val="11"/>
      <name val="Verdana"/>
      <family val="2"/>
    </font>
    <font>
      <sz val="11"/>
      <color rgb="FF000000"/>
      <name val="Verdana"/>
      <family val="2"/>
    </font>
    <font>
      <sz val="11"/>
      <name val="Verdana"/>
      <family val="2"/>
    </font>
    <font>
      <b/>
      <sz val="10"/>
      <color rgb="FF000000"/>
      <name val="Verdana"/>
      <family val="2"/>
    </font>
    <font>
      <b/>
      <sz val="11"/>
      <color rgb="FF000000"/>
      <name val="Verdana"/>
      <family val="2"/>
    </font>
    <font>
      <b/>
      <sz val="12"/>
      <name val="Arial"/>
      <family val="2"/>
    </font>
  </fonts>
  <fills count="4">
    <fill>
      <patternFill patternType="none"/>
    </fill>
    <fill>
      <patternFill patternType="gray125"/>
    </fill>
    <fill>
      <patternFill patternType="solid">
        <fgColor theme="0" tint="-0.14993743705557422"/>
        <bgColor indexed="64"/>
      </patternFill>
    </fill>
    <fill>
      <patternFill patternType="solid">
        <fgColor theme="0" tint="-0.249977111117893"/>
        <bgColor indexed="64"/>
      </patternFill>
    </fill>
  </fills>
  <borders count="4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style="medium">
        <color auto="1"/>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auto="1"/>
      </right>
      <top style="thin">
        <color rgb="FF000000"/>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double">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right style="medium">
        <color auto="1"/>
      </right>
      <top style="thin">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diagonal/>
    </border>
  </borders>
  <cellStyleXfs count="3">
    <xf numFmtId="0" fontId="0" fillId="0" borderId="0"/>
    <xf numFmtId="43" fontId="3" fillId="0" borderId="0" applyFont="0" applyFill="0" applyBorder="0" applyAlignment="0" applyProtection="0"/>
    <xf numFmtId="0" fontId="12" fillId="0" borderId="0"/>
  </cellStyleXfs>
  <cellXfs count="20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3" fillId="0" borderId="0" xfId="0" applyFont="1" applyFill="1" applyBorder="1" applyAlignment="1">
      <alignment vertical="top" wrapText="1"/>
    </xf>
    <xf numFmtId="0" fontId="4" fillId="0" borderId="0"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1" fontId="8" fillId="0" borderId="7" xfId="0" applyNumberFormat="1" applyFont="1" applyFill="1" applyBorder="1" applyAlignment="1">
      <alignment horizontal="center" vertical="center" shrinkToFit="1"/>
    </xf>
    <xf numFmtId="1" fontId="8" fillId="0" borderId="8" xfId="0" applyNumberFormat="1" applyFont="1" applyFill="1" applyBorder="1" applyAlignment="1">
      <alignment horizontal="center" vertical="center" shrinkToFit="1"/>
    </xf>
    <xf numFmtId="1" fontId="9" fillId="0" borderId="8" xfId="0" applyNumberFormat="1" applyFont="1" applyFill="1" applyBorder="1" applyAlignment="1">
      <alignment horizontal="center" vertical="center" shrinkToFit="1"/>
    </xf>
    <xf numFmtId="1" fontId="9" fillId="0" borderId="9" xfId="0" applyNumberFormat="1" applyFont="1" applyFill="1" applyBorder="1" applyAlignment="1">
      <alignment horizontal="center" vertical="center" shrinkToFit="1"/>
    </xf>
    <xf numFmtId="0" fontId="6" fillId="0" borderId="10" xfId="0" applyFont="1" applyFill="1" applyBorder="1" applyAlignment="1">
      <alignment horizontal="left" vertical="top" wrapText="1" indent="1"/>
    </xf>
    <xf numFmtId="0" fontId="6" fillId="0" borderId="11" xfId="0" applyFont="1" applyFill="1" applyBorder="1" applyAlignment="1">
      <alignment vertical="top" wrapText="1"/>
    </xf>
    <xf numFmtId="2" fontId="9" fillId="0" borderId="11" xfId="0" applyNumberFormat="1" applyFont="1" applyFill="1" applyBorder="1" applyAlignment="1">
      <alignment horizontal="center" vertical="center" shrinkToFit="1"/>
    </xf>
    <xf numFmtId="0" fontId="7" fillId="0" borderId="11" xfId="0" applyFont="1" applyFill="1" applyBorder="1" applyAlignment="1">
      <alignment horizontal="center" vertical="center" wrapText="1"/>
    </xf>
    <xf numFmtId="4" fontId="9" fillId="0" borderId="11" xfId="0" applyNumberFormat="1" applyFont="1" applyFill="1" applyBorder="1" applyAlignment="1">
      <alignment horizontal="center" vertical="center" shrinkToFit="1"/>
    </xf>
    <xf numFmtId="4" fontId="9" fillId="0" borderId="12" xfId="0" applyNumberFormat="1" applyFont="1" applyFill="1" applyBorder="1" applyAlignment="1">
      <alignment horizontal="center" vertical="center" shrinkToFit="1"/>
    </xf>
    <xf numFmtId="1" fontId="8" fillId="0" borderId="10" xfId="0" applyNumberFormat="1" applyFont="1" applyFill="1" applyBorder="1" applyAlignment="1">
      <alignment horizontal="center" vertical="top" shrinkToFit="1"/>
    </xf>
    <xf numFmtId="0" fontId="10" fillId="0" borderId="11" xfId="0" applyFont="1" applyFill="1" applyBorder="1" applyAlignment="1">
      <alignment horizontal="left" vertical="top" wrapText="1"/>
    </xf>
    <xf numFmtId="0" fontId="3" fillId="0" borderId="10" xfId="0" applyFont="1" applyFill="1" applyBorder="1" applyAlignment="1">
      <alignment horizontal="left" wrapText="1"/>
    </xf>
    <xf numFmtId="0" fontId="3" fillId="0" borderId="11" xfId="0" applyFont="1" applyFill="1" applyBorder="1" applyAlignment="1">
      <alignment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 fillId="0" borderId="13" xfId="0" applyFont="1" applyFill="1" applyBorder="1" applyAlignment="1">
      <alignment horizontal="left" wrapText="1"/>
    </xf>
    <xf numFmtId="0" fontId="11" fillId="0" borderId="14" xfId="0" applyFont="1" applyFill="1" applyBorder="1" applyAlignment="1">
      <alignment vertical="top" wrapText="1"/>
    </xf>
    <xf numFmtId="0" fontId="4" fillId="0" borderId="14" xfId="0" applyFont="1" applyFill="1" applyBorder="1" applyAlignment="1">
      <alignment horizontal="center" vertical="center" wrapText="1"/>
    </xf>
    <xf numFmtId="4" fontId="5" fillId="0" borderId="15" xfId="0" applyNumberFormat="1" applyFont="1" applyFill="1" applyBorder="1" applyAlignment="1">
      <alignment horizontal="center" vertical="center" wrapText="1"/>
    </xf>
    <xf numFmtId="0" fontId="12" fillId="0" borderId="0" xfId="0" applyFont="1" applyFill="1" applyBorder="1" applyAlignment="1">
      <alignment horizontal="left" vertical="top"/>
    </xf>
    <xf numFmtId="0" fontId="12" fillId="0" borderId="0" xfId="0" applyFont="1"/>
    <xf numFmtId="0" fontId="0" fillId="0" borderId="0" xfId="0"/>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2" fontId="13" fillId="0" borderId="17"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left" vertical="justify" wrapText="1"/>
    </xf>
    <xf numFmtId="2" fontId="14" fillId="0" borderId="21" xfId="0" applyNumberFormat="1" applyFont="1" applyBorder="1" applyAlignment="1">
      <alignment horizontal="center" vertical="center" wrapText="1"/>
    </xf>
    <xf numFmtId="2" fontId="14" fillId="0" borderId="21" xfId="0" applyNumberFormat="1" applyFont="1" applyBorder="1" applyAlignment="1">
      <alignment horizontal="center" vertical="center"/>
    </xf>
    <xf numFmtId="2" fontId="13" fillId="0" borderId="21" xfId="0" applyNumberFormat="1" applyFont="1" applyBorder="1" applyAlignment="1">
      <alignment horizontal="center" vertical="center"/>
    </xf>
    <xf numFmtId="0" fontId="14" fillId="0" borderId="10" xfId="0" applyFont="1" applyBorder="1" applyAlignment="1">
      <alignment horizontal="center" vertical="center" wrapText="1"/>
    </xf>
    <xf numFmtId="0" fontId="13" fillId="0" borderId="11" xfId="0" applyFont="1" applyBorder="1" applyAlignment="1">
      <alignment horizontal="left" vertical="justify" wrapText="1"/>
    </xf>
    <xf numFmtId="2" fontId="13" fillId="0" borderId="11" xfId="0" applyNumberFormat="1" applyFont="1" applyBorder="1" applyAlignment="1">
      <alignment horizontal="center" vertical="center" wrapText="1"/>
    </xf>
    <xf numFmtId="2" fontId="14" fillId="0" borderId="11" xfId="0" applyNumberFormat="1" applyFont="1" applyBorder="1" applyAlignment="1">
      <alignment horizontal="center" vertical="center"/>
    </xf>
    <xf numFmtId="2" fontId="13" fillId="0" borderId="11" xfId="0" applyNumberFormat="1" applyFont="1" applyBorder="1" applyAlignment="1">
      <alignment horizontal="center" vertical="center"/>
    </xf>
    <xf numFmtId="0" fontId="13" fillId="0" borderId="10" xfId="0" applyFont="1" applyBorder="1" applyAlignment="1">
      <alignment horizontal="center" vertical="center" wrapText="1"/>
    </xf>
    <xf numFmtId="2" fontId="14" fillId="0" borderId="11" xfId="0" applyNumberFormat="1" applyFont="1" applyBorder="1" applyAlignment="1">
      <alignment horizontal="center" vertical="center" wrapText="1"/>
    </xf>
    <xf numFmtId="0" fontId="14" fillId="0" borderId="11" xfId="0" applyFont="1" applyBorder="1" applyAlignment="1">
      <alignment horizontal="left" vertical="justify" wrapText="1"/>
    </xf>
    <xf numFmtId="0" fontId="14" fillId="0" borderId="22" xfId="0" applyFont="1" applyBorder="1" applyAlignment="1">
      <alignment horizontal="center" vertical="center" wrapText="1"/>
    </xf>
    <xf numFmtId="0" fontId="13" fillId="0" borderId="23" xfId="0" applyFont="1" applyBorder="1" applyAlignment="1">
      <alignment horizontal="left" vertical="justify" wrapText="1"/>
    </xf>
    <xf numFmtId="2" fontId="13" fillId="0" borderId="23" xfId="0" applyNumberFormat="1" applyFont="1" applyBorder="1" applyAlignment="1">
      <alignment horizontal="center" vertical="center" wrapText="1"/>
    </xf>
    <xf numFmtId="2" fontId="14" fillId="0" borderId="23" xfId="0" applyNumberFormat="1" applyFont="1" applyBorder="1" applyAlignment="1">
      <alignment horizontal="center" vertical="center"/>
    </xf>
    <xf numFmtId="0" fontId="13" fillId="0" borderId="21" xfId="0" applyFont="1" applyBorder="1" applyAlignment="1">
      <alignment horizontal="left" vertical="justify" wrapText="1"/>
    </xf>
    <xf numFmtId="2" fontId="13" fillId="0" borderId="21" xfId="0" applyNumberFormat="1" applyFont="1" applyBorder="1" applyAlignment="1">
      <alignment horizontal="center" vertical="center" wrapText="1"/>
    </xf>
    <xf numFmtId="2" fontId="14" fillId="0" borderId="11" xfId="0" applyNumberFormat="1" applyFont="1" applyBorder="1" applyAlignment="1">
      <alignment horizontal="center" vertical="justify"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3" fillId="0" borderId="28" xfId="0" applyFont="1" applyBorder="1" applyAlignment="1">
      <alignment horizontal="left" vertical="justify" wrapText="1"/>
    </xf>
    <xf numFmtId="2" fontId="13" fillId="0" borderId="28" xfId="0" applyNumberFormat="1" applyFont="1" applyBorder="1" applyAlignment="1">
      <alignment horizontal="center" vertical="center" wrapText="1"/>
    </xf>
    <xf numFmtId="2" fontId="14" fillId="0" borderId="28" xfId="0" applyNumberFormat="1" applyFont="1" applyBorder="1" applyAlignment="1">
      <alignment horizontal="center" vertical="center"/>
    </xf>
    <xf numFmtId="0" fontId="13" fillId="0" borderId="27" xfId="0" applyFont="1" applyBorder="1" applyAlignment="1">
      <alignment horizontal="center" vertical="center" wrapText="1"/>
    </xf>
    <xf numFmtId="2" fontId="13" fillId="0" borderId="28" xfId="0" applyNumberFormat="1" applyFont="1" applyBorder="1" applyAlignment="1">
      <alignment horizontal="center" vertical="center"/>
    </xf>
    <xf numFmtId="0" fontId="14" fillId="0" borderId="28" xfId="0" applyFont="1" applyBorder="1" applyAlignment="1">
      <alignment horizontal="left" vertical="justify" wrapText="1"/>
    </xf>
    <xf numFmtId="2" fontId="14" fillId="0" borderId="28" xfId="0" applyNumberFormat="1" applyFont="1" applyBorder="1" applyAlignment="1">
      <alignment horizontal="center" vertical="center" wrapText="1"/>
    </xf>
    <xf numFmtId="0" fontId="13" fillId="0" borderId="32" xfId="0" applyFont="1" applyBorder="1" applyAlignment="1">
      <alignment horizontal="center" vertical="center" wrapText="1"/>
    </xf>
    <xf numFmtId="2" fontId="13" fillId="0" borderId="12" xfId="0" applyNumberFormat="1" applyFont="1" applyBorder="1" applyAlignment="1">
      <alignment horizontal="center" vertical="center" wrapText="1"/>
    </xf>
    <xf numFmtId="2" fontId="13" fillId="0" borderId="32" xfId="0" applyNumberFormat="1" applyFont="1" applyBorder="1" applyAlignment="1">
      <alignment horizontal="center" vertical="center" wrapText="1"/>
    </xf>
    <xf numFmtId="2" fontId="14" fillId="0" borderId="32" xfId="0" applyNumberFormat="1" applyFont="1" applyBorder="1" applyAlignment="1">
      <alignment horizontal="center" vertical="center" wrapText="1"/>
    </xf>
    <xf numFmtId="0" fontId="14" fillId="0" borderId="10" xfId="0" applyFont="1" applyBorder="1"/>
    <xf numFmtId="0" fontId="14" fillId="0" borderId="11" xfId="0" applyFont="1" applyBorder="1"/>
    <xf numFmtId="0" fontId="4" fillId="0" borderId="11" xfId="0" applyFont="1" applyBorder="1"/>
    <xf numFmtId="0" fontId="14" fillId="0" borderId="13" xfId="0" applyFont="1" applyBorder="1"/>
    <xf numFmtId="0" fontId="14" fillId="0" borderId="14" xfId="0" applyFont="1" applyBorder="1"/>
    <xf numFmtId="0" fontId="4" fillId="0" borderId="14" xfId="0" applyFont="1" applyBorder="1"/>
    <xf numFmtId="0" fontId="4" fillId="0" borderId="12" xfId="0" applyFont="1" applyBorder="1"/>
    <xf numFmtId="0" fontId="4" fillId="0" borderId="15" xfId="0" applyFont="1" applyBorder="1"/>
    <xf numFmtId="0" fontId="15" fillId="0" borderId="0" xfId="0" applyFont="1" applyFill="1" applyBorder="1" applyAlignment="1">
      <alignment horizontal="left" vertical="top"/>
    </xf>
    <xf numFmtId="0" fontId="16" fillId="0" borderId="0" xfId="0" applyFont="1" applyFill="1" applyBorder="1" applyAlignment="1">
      <alignment horizontal="left" vertical="top"/>
    </xf>
    <xf numFmtId="0" fontId="17" fillId="0" borderId="0" xfId="0" applyFont="1" applyFill="1" applyBorder="1" applyAlignment="1">
      <alignment horizontal="left" vertical="top"/>
    </xf>
    <xf numFmtId="0" fontId="17" fillId="0" borderId="0" xfId="0" applyFont="1" applyFill="1" applyBorder="1" applyAlignment="1">
      <alignment vertical="top" wrapText="1"/>
    </xf>
    <xf numFmtId="0" fontId="18" fillId="0" borderId="0" xfId="0" applyFont="1" applyFill="1" applyBorder="1" applyAlignment="1">
      <alignment horizontal="center" vertical="center"/>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1" fontId="22" fillId="0" borderId="7" xfId="0" applyNumberFormat="1" applyFont="1" applyFill="1" applyBorder="1" applyAlignment="1">
      <alignment horizontal="center" vertical="center" shrinkToFit="1"/>
    </xf>
    <xf numFmtId="1" fontId="22" fillId="0" borderId="8" xfId="0" applyNumberFormat="1" applyFont="1" applyFill="1" applyBorder="1" applyAlignment="1">
      <alignment horizontal="center" vertical="center" shrinkToFit="1"/>
    </xf>
    <xf numFmtId="1" fontId="23" fillId="0" borderId="8" xfId="0" applyNumberFormat="1" applyFont="1" applyFill="1" applyBorder="1" applyAlignment="1">
      <alignment horizontal="center" vertical="center" shrinkToFit="1"/>
    </xf>
    <xf numFmtId="1" fontId="23" fillId="0" borderId="9" xfId="0" applyNumberFormat="1" applyFont="1" applyFill="1" applyBorder="1" applyAlignment="1">
      <alignment horizontal="center" vertical="center" shrinkToFit="1"/>
    </xf>
    <xf numFmtId="1" fontId="22" fillId="0" borderId="10" xfId="0" applyNumberFormat="1" applyFont="1" applyFill="1" applyBorder="1" applyAlignment="1">
      <alignment horizontal="left" vertical="top" indent="1" shrinkToFit="1"/>
    </xf>
    <xf numFmtId="0" fontId="24" fillId="0" borderId="11" xfId="0" applyFont="1" applyFill="1" applyBorder="1" applyAlignment="1">
      <alignment vertical="top" wrapText="1"/>
    </xf>
    <xf numFmtId="0" fontId="25" fillId="0" borderId="11" xfId="0" applyFont="1" applyFill="1" applyBorder="1" applyAlignment="1">
      <alignment horizontal="center" vertical="center" wrapText="1"/>
    </xf>
    <xf numFmtId="0" fontId="18" fillId="0" borderId="11" xfId="0" applyFont="1" applyFill="1" applyBorder="1" applyAlignment="1">
      <alignment horizontal="center" vertical="center" wrapText="1"/>
    </xf>
    <xf numFmtId="4" fontId="23" fillId="0" borderId="12" xfId="0" applyNumberFormat="1" applyFont="1" applyFill="1" applyBorder="1" applyAlignment="1">
      <alignment horizontal="center" vertical="center" shrinkToFit="1"/>
    </xf>
    <xf numFmtId="1" fontId="22" fillId="0" borderId="10" xfId="0" applyNumberFormat="1" applyFont="1" applyFill="1" applyBorder="1" applyAlignment="1">
      <alignment horizontal="center" vertical="top" shrinkToFit="1"/>
    </xf>
    <xf numFmtId="0" fontId="20" fillId="0" borderId="11" xfId="0" applyFont="1" applyFill="1" applyBorder="1" applyAlignment="1">
      <alignment vertical="top" wrapText="1"/>
    </xf>
    <xf numFmtId="4" fontId="23" fillId="0" borderId="11" xfId="0" applyNumberFormat="1" applyFont="1" applyFill="1" applyBorder="1" applyAlignment="1">
      <alignment horizontal="center" vertical="center" shrinkToFit="1"/>
    </xf>
    <xf numFmtId="2" fontId="23" fillId="0" borderId="11" xfId="0" applyNumberFormat="1" applyFont="1" applyFill="1" applyBorder="1" applyAlignment="1">
      <alignment horizontal="center" vertical="center" shrinkToFit="1"/>
    </xf>
    <xf numFmtId="0" fontId="21" fillId="0" borderId="11" xfId="0" applyFont="1" applyFill="1" applyBorder="1" applyAlignment="1">
      <alignment horizontal="center" vertical="center" wrapText="1"/>
    </xf>
    <xf numFmtId="0" fontId="17" fillId="0" borderId="10" xfId="0" applyFont="1" applyFill="1" applyBorder="1" applyAlignment="1">
      <alignment horizontal="left" wrapText="1"/>
    </xf>
    <xf numFmtId="1" fontId="17" fillId="0" borderId="10" xfId="0" applyNumberFormat="1" applyFont="1" applyFill="1" applyBorder="1" applyAlignment="1">
      <alignment horizontal="center" vertical="top" shrinkToFit="1"/>
    </xf>
    <xf numFmtId="0" fontId="20" fillId="0" borderId="10" xfId="0" applyFont="1" applyFill="1" applyBorder="1" applyAlignment="1">
      <alignment horizontal="left" vertical="top" wrapText="1" indent="1"/>
    </xf>
    <xf numFmtId="0" fontId="24" fillId="0" borderId="11" xfId="0" applyFont="1" applyFill="1" applyBorder="1" applyAlignment="1">
      <alignment horizontal="left" vertical="top" wrapText="1"/>
    </xf>
    <xf numFmtId="2" fontId="26" fillId="0" borderId="11" xfId="0" applyNumberFormat="1" applyFont="1" applyFill="1" applyBorder="1" applyAlignment="1">
      <alignment horizontal="center" vertical="center" shrinkToFit="1"/>
    </xf>
    <xf numFmtId="0" fontId="17" fillId="0" borderId="11" xfId="0" applyFont="1" applyFill="1" applyBorder="1" applyAlignment="1">
      <alignment horizontal="left" vertical="top" wrapText="1"/>
    </xf>
    <xf numFmtId="0" fontId="17" fillId="0" borderId="11" xfId="0" applyFont="1" applyFill="1" applyBorder="1" applyAlignment="1">
      <alignment wrapText="1"/>
    </xf>
    <xf numFmtId="1" fontId="22" fillId="0" borderId="10" xfId="0" applyNumberFormat="1" applyFont="1" applyFill="1" applyBorder="1" applyAlignment="1">
      <alignment horizontal="right" vertical="top" shrinkToFit="1"/>
    </xf>
    <xf numFmtId="0" fontId="17" fillId="0" borderId="10" xfId="0" applyFont="1" applyFill="1" applyBorder="1" applyAlignment="1">
      <alignment horizontal="left" vertical="top" wrapText="1"/>
    </xf>
    <xf numFmtId="0" fontId="27" fillId="0" borderId="11" xfId="0" applyFont="1" applyFill="1" applyBorder="1" applyAlignment="1">
      <alignment horizontal="left" vertical="top" wrapText="1"/>
    </xf>
    <xf numFmtId="0" fontId="17" fillId="0" borderId="22" xfId="0" applyFont="1" applyFill="1" applyBorder="1" applyAlignment="1">
      <alignment horizontal="left" wrapText="1"/>
    </xf>
    <xf numFmtId="0" fontId="17" fillId="0" borderId="23" xfId="0" applyFont="1" applyFill="1" applyBorder="1" applyAlignment="1">
      <alignment wrapText="1"/>
    </xf>
    <xf numFmtId="0" fontId="18" fillId="0" borderId="23"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6" fillId="0" borderId="34" xfId="0" applyFont="1" applyFill="1" applyBorder="1" applyAlignment="1">
      <alignment horizontal="left" wrapText="1"/>
    </xf>
    <xf numFmtId="0" fontId="28" fillId="0" borderId="35" xfId="0" applyFont="1" applyFill="1" applyBorder="1" applyAlignment="1">
      <alignment vertical="top" wrapText="1"/>
    </xf>
    <xf numFmtId="0" fontId="16" fillId="0" borderId="35" xfId="0" applyFont="1" applyFill="1" applyBorder="1" applyAlignment="1">
      <alignment horizontal="center" vertical="center" wrapText="1"/>
    </xf>
    <xf numFmtId="4" fontId="16" fillId="0" borderId="35" xfId="0" applyNumberFormat="1" applyFont="1" applyFill="1" applyBorder="1" applyAlignment="1">
      <alignment horizontal="center" vertical="center" wrapText="1"/>
    </xf>
    <xf numFmtId="4" fontId="28" fillId="0" borderId="36" xfId="0" applyNumberFormat="1" applyFont="1" applyFill="1" applyBorder="1" applyAlignment="1">
      <alignment horizontal="center" vertical="center" wrapText="1"/>
    </xf>
    <xf numFmtId="0" fontId="24" fillId="0" borderId="0" xfId="0" applyFont="1" applyFill="1" applyBorder="1" applyAlignment="1">
      <alignment horizontal="left" vertical="top"/>
    </xf>
    <xf numFmtId="0" fontId="32" fillId="3" borderId="10" xfId="0" applyFont="1" applyFill="1" applyBorder="1" applyAlignment="1">
      <alignment horizontal="left" vertical="center" wrapText="1"/>
    </xf>
    <xf numFmtId="0" fontId="33" fillId="3" borderId="11" xfId="0" applyFont="1" applyFill="1" applyBorder="1" applyAlignment="1">
      <alignment horizontal="center" vertical="center" wrapText="1"/>
    </xf>
    <xf numFmtId="0" fontId="32" fillId="0" borderId="10" xfId="0" applyFont="1" applyFill="1" applyBorder="1" applyAlignment="1">
      <alignment horizontal="left" wrapText="1"/>
    </xf>
    <xf numFmtId="0" fontId="33" fillId="0" borderId="11" xfId="0" applyFont="1" applyFill="1" applyBorder="1" applyAlignment="1">
      <alignment horizontal="center" vertical="top" wrapText="1"/>
    </xf>
    <xf numFmtId="0" fontId="33" fillId="0" borderId="10" xfId="0" applyFont="1" applyFill="1" applyBorder="1" applyAlignment="1">
      <alignment horizontal="center" vertical="top" wrapText="1"/>
    </xf>
    <xf numFmtId="0" fontId="33" fillId="0" borderId="11" xfId="0" applyFont="1" applyFill="1" applyBorder="1" applyAlignment="1">
      <alignment horizontal="left" vertical="top" wrapText="1"/>
    </xf>
    <xf numFmtId="43" fontId="33" fillId="0" borderId="11" xfId="1" applyFont="1" applyFill="1" applyBorder="1" applyAlignment="1">
      <alignment horizontal="right" vertical="top" wrapText="1"/>
    </xf>
    <xf numFmtId="43" fontId="33" fillId="0" borderId="12" xfId="1" applyFont="1" applyFill="1" applyBorder="1" applyAlignment="1">
      <alignment horizontal="right" vertical="top" wrapText="1"/>
    </xf>
    <xf numFmtId="0" fontId="33" fillId="0" borderId="22" xfId="0" applyFont="1" applyFill="1" applyBorder="1" applyAlignment="1">
      <alignment horizontal="center" vertical="top" wrapText="1"/>
    </xf>
    <xf numFmtId="0" fontId="33" fillId="0" borderId="23" xfId="0" applyFont="1" applyFill="1" applyBorder="1" applyAlignment="1">
      <alignment horizontal="left" vertical="top" wrapText="1"/>
    </xf>
    <xf numFmtId="0" fontId="33" fillId="0" borderId="20" xfId="0" applyFont="1" applyFill="1" applyBorder="1" applyAlignment="1">
      <alignment horizontal="center" vertical="top" wrapText="1"/>
    </xf>
    <xf numFmtId="0" fontId="33" fillId="0" borderId="21" xfId="0" applyFont="1" applyFill="1" applyBorder="1" applyAlignment="1">
      <alignment horizontal="right" vertical="top" wrapText="1"/>
    </xf>
    <xf numFmtId="0" fontId="33" fillId="0" borderId="11" xfId="0" applyFont="1" applyFill="1" applyBorder="1" applyAlignment="1">
      <alignment horizontal="right" vertical="top" wrapText="1"/>
    </xf>
    <xf numFmtId="0" fontId="33" fillId="0" borderId="23" xfId="0" applyFont="1" applyFill="1" applyBorder="1" applyAlignment="1">
      <alignment horizontal="right" vertical="top" wrapText="1"/>
    </xf>
    <xf numFmtId="4" fontId="0" fillId="0" borderId="0" xfId="0" applyNumberFormat="1" applyFill="1" applyBorder="1" applyAlignment="1">
      <alignment horizontal="left" vertical="top"/>
    </xf>
    <xf numFmtId="0" fontId="33" fillId="0" borderId="13" xfId="0" applyFont="1" applyFill="1" applyBorder="1" applyAlignment="1">
      <alignment horizontal="center" vertical="top" wrapText="1"/>
    </xf>
    <xf numFmtId="0" fontId="33" fillId="0" borderId="14" xfId="0" applyFont="1" applyFill="1" applyBorder="1" applyAlignment="1">
      <alignment horizontal="left" vertical="top" wrapText="1"/>
    </xf>
    <xf numFmtId="0" fontId="32" fillId="0" borderId="20" xfId="0" applyFont="1" applyFill="1" applyBorder="1" applyAlignment="1">
      <alignment horizontal="left" wrapText="1"/>
    </xf>
    <xf numFmtId="0" fontId="32" fillId="0" borderId="13" xfId="0" applyFont="1" applyFill="1" applyBorder="1" applyAlignment="1">
      <alignment horizontal="left" wrapText="1"/>
    </xf>
    <xf numFmtId="0" fontId="33" fillId="0" borderId="14" xfId="0" applyFont="1" applyFill="1" applyBorder="1" applyAlignment="1">
      <alignment horizontal="right" vertical="top" wrapText="1"/>
    </xf>
    <xf numFmtId="0" fontId="29" fillId="0" borderId="33"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44" xfId="0" applyFont="1" applyFill="1" applyBorder="1" applyAlignment="1">
      <alignment horizontal="center" vertical="center" wrapText="1"/>
    </xf>
    <xf numFmtId="0" fontId="35" fillId="0" borderId="11" xfId="0" applyFont="1" applyFill="1" applyBorder="1" applyAlignment="1">
      <alignment vertical="top" wrapText="1"/>
    </xf>
    <xf numFmtId="0" fontId="35" fillId="0" borderId="11" xfId="0" applyFont="1" applyFill="1" applyBorder="1" applyAlignment="1">
      <alignment horizontal="left" vertical="top" wrapText="1"/>
    </xf>
    <xf numFmtId="0" fontId="37" fillId="0" borderId="11" xfId="0" applyFont="1" applyFill="1" applyBorder="1" applyAlignment="1">
      <alignment horizontal="center" vertical="center" wrapText="1"/>
    </xf>
    <xf numFmtId="0" fontId="36" fillId="0" borderId="11" xfId="0" applyFont="1" applyFill="1" applyBorder="1" applyAlignment="1">
      <alignment vertical="top" wrapText="1"/>
    </xf>
    <xf numFmtId="2" fontId="38" fillId="0" borderId="11" xfId="0" applyNumberFormat="1" applyFont="1" applyFill="1" applyBorder="1" applyAlignment="1">
      <alignment horizontal="center" vertical="center" shrinkToFit="1"/>
    </xf>
    <xf numFmtId="0" fontId="39" fillId="0" borderId="11" xfId="0" applyFont="1" applyFill="1" applyBorder="1" applyAlignment="1">
      <alignment horizontal="center" vertical="center" wrapText="1"/>
    </xf>
    <xf numFmtId="4" fontId="38" fillId="0" borderId="11" xfId="0" applyNumberFormat="1" applyFont="1" applyFill="1" applyBorder="1" applyAlignment="1">
      <alignment horizontal="center" vertical="center" shrinkToFit="1"/>
    </xf>
    <xf numFmtId="4" fontId="38" fillId="0" borderId="12" xfId="0" applyNumberFormat="1" applyFont="1" applyFill="1" applyBorder="1" applyAlignment="1">
      <alignment horizontal="center" vertical="center" shrinkToFit="1"/>
    </xf>
    <xf numFmtId="1" fontId="40" fillId="0" borderId="10" xfId="0" applyNumberFormat="1" applyFont="1" applyFill="1" applyBorder="1" applyAlignment="1">
      <alignment horizontal="left" vertical="top" indent="1" shrinkToFit="1"/>
    </xf>
    <xf numFmtId="0" fontId="36" fillId="0" borderId="11" xfId="0" applyFont="1" applyFill="1" applyBorder="1" applyAlignment="1">
      <alignment horizontal="left" vertical="top" wrapText="1"/>
    </xf>
    <xf numFmtId="0" fontId="38" fillId="0" borderId="11" xfId="0" applyFont="1" applyFill="1" applyBorder="1" applyAlignment="1">
      <alignment horizontal="center" vertical="center" wrapText="1"/>
    </xf>
    <xf numFmtId="1" fontId="40" fillId="0" borderId="10" xfId="0" applyNumberFormat="1" applyFont="1" applyFill="1" applyBorder="1" applyAlignment="1">
      <alignment horizontal="center" vertical="center" shrinkToFit="1"/>
    </xf>
    <xf numFmtId="1" fontId="22" fillId="0" borderId="10" xfId="0" applyNumberFormat="1" applyFont="1" applyFill="1" applyBorder="1" applyAlignment="1">
      <alignment horizontal="center" vertical="center" shrinkToFit="1"/>
    </xf>
    <xf numFmtId="2" fontId="41" fillId="0" borderId="11" xfId="0" applyNumberFormat="1" applyFont="1" applyFill="1" applyBorder="1" applyAlignment="1">
      <alignment horizontal="center" vertical="center" shrinkToFit="1"/>
    </xf>
    <xf numFmtId="4" fontId="41" fillId="0" borderId="11" xfId="0" applyNumberFormat="1" applyFont="1" applyFill="1" applyBorder="1" applyAlignment="1">
      <alignment horizontal="center" vertical="center" shrinkToFit="1"/>
    </xf>
    <xf numFmtId="4" fontId="41" fillId="0" borderId="12" xfId="0" applyNumberFormat="1" applyFont="1" applyFill="1" applyBorder="1" applyAlignment="1">
      <alignment horizontal="center" vertical="center" shrinkToFit="1"/>
    </xf>
    <xf numFmtId="0" fontId="42" fillId="0" borderId="21" xfId="0" applyFont="1" applyFill="1" applyBorder="1" applyAlignment="1">
      <alignment horizontal="right" vertical="top" wrapText="1"/>
    </xf>
    <xf numFmtId="0" fontId="19" fillId="0" borderId="1" xfId="0" applyFont="1" applyFill="1" applyBorder="1" applyAlignment="1">
      <alignment horizontal="center" vertical="top" wrapText="1"/>
    </xf>
    <xf numFmtId="0" fontId="19" fillId="0" borderId="2" xfId="0" applyFont="1" applyFill="1" applyBorder="1" applyAlignment="1">
      <alignment horizontal="center" vertical="top" wrapText="1"/>
    </xf>
    <xf numFmtId="0" fontId="19" fillId="0" borderId="3" xfId="0" applyFont="1" applyFill="1" applyBorder="1" applyAlignment="1">
      <alignment horizontal="center" vertical="top" wrapText="1"/>
    </xf>
    <xf numFmtId="43" fontId="33" fillId="0" borderId="21" xfId="1" applyFont="1" applyFill="1" applyBorder="1" applyAlignment="1">
      <alignment horizontal="right" vertical="top" wrapText="1"/>
    </xf>
    <xf numFmtId="43" fontId="33" fillId="0" borderId="25" xfId="1" applyFont="1" applyFill="1" applyBorder="1" applyAlignment="1">
      <alignment horizontal="right" vertical="top" wrapText="1"/>
    </xf>
    <xf numFmtId="43" fontId="34" fillId="0" borderId="14" xfId="1" applyFont="1" applyFill="1" applyBorder="1" applyAlignment="1">
      <alignment horizontal="right" vertical="top" shrinkToFit="1"/>
    </xf>
    <xf numFmtId="43" fontId="34" fillId="0" borderId="15" xfId="1" applyFont="1" applyFill="1" applyBorder="1" applyAlignment="1">
      <alignment horizontal="right" vertical="top" shrinkToFit="1"/>
    </xf>
    <xf numFmtId="43" fontId="33" fillId="0" borderId="29" xfId="1" applyFont="1" applyFill="1" applyBorder="1" applyAlignment="1">
      <alignment horizontal="center" vertical="top" wrapText="1"/>
    </xf>
    <xf numFmtId="43" fontId="33" fillId="0" borderId="39" xfId="1" applyFont="1" applyFill="1" applyBorder="1" applyAlignment="1">
      <alignment horizontal="center" vertical="top" wrapText="1"/>
    </xf>
    <xf numFmtId="43" fontId="33" fillId="0" borderId="37" xfId="1" applyFont="1" applyFill="1" applyBorder="1" applyAlignment="1">
      <alignment horizontal="center" vertical="top" wrapText="1"/>
    </xf>
    <xf numFmtId="43" fontId="33" fillId="0" borderId="38" xfId="1" applyFont="1" applyFill="1" applyBorder="1" applyAlignment="1">
      <alignment horizontal="center" vertical="top" wrapText="1"/>
    </xf>
    <xf numFmtId="43" fontId="33" fillId="0" borderId="40" xfId="1" applyFont="1" applyFill="1" applyBorder="1" applyAlignment="1">
      <alignment horizontal="center" vertical="top" wrapText="1"/>
    </xf>
    <xf numFmtId="43" fontId="33" fillId="0" borderId="41" xfId="1" applyFont="1" applyFill="1" applyBorder="1" applyAlignment="1">
      <alignment horizontal="center" vertical="top" wrapText="1"/>
    </xf>
    <xf numFmtId="43" fontId="34" fillId="0" borderId="11" xfId="1" applyFont="1" applyFill="1" applyBorder="1" applyAlignment="1">
      <alignment horizontal="right" vertical="top" shrinkToFit="1"/>
    </xf>
    <xf numFmtId="43" fontId="34" fillId="0" borderId="12" xfId="1" applyFont="1" applyFill="1" applyBorder="1" applyAlignment="1">
      <alignment horizontal="right" vertical="top" shrinkToFit="1"/>
    </xf>
    <xf numFmtId="43" fontId="34" fillId="0" borderId="42" xfId="1" applyFont="1" applyFill="1" applyBorder="1" applyAlignment="1">
      <alignment horizontal="center" vertical="top" shrinkToFit="1"/>
    </xf>
    <xf numFmtId="43" fontId="34" fillId="0" borderId="43" xfId="1" applyFont="1" applyFill="1" applyBorder="1" applyAlignment="1">
      <alignment horizontal="center" vertical="top" shrinkToFit="1"/>
    </xf>
    <xf numFmtId="43" fontId="33" fillId="0" borderId="11" xfId="1" applyFont="1" applyFill="1" applyBorder="1" applyAlignment="1">
      <alignment horizontal="right" vertical="top" wrapText="1"/>
    </xf>
    <xf numFmtId="43" fontId="33" fillId="0" borderId="12" xfId="1" applyFont="1" applyFill="1" applyBorder="1" applyAlignment="1">
      <alignment horizontal="right" vertical="top"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3" fillId="3" borderId="11" xfId="0" applyFont="1" applyFill="1" applyBorder="1" applyAlignment="1">
      <alignment horizontal="left" vertical="center" wrapText="1"/>
    </xf>
    <xf numFmtId="0" fontId="33" fillId="3" borderId="12" xfId="0" applyFont="1" applyFill="1" applyBorder="1" applyAlignment="1">
      <alignment horizontal="left" vertical="center" wrapText="1"/>
    </xf>
    <xf numFmtId="0" fontId="32" fillId="0" borderId="11" xfId="0" applyFont="1" applyFill="1" applyBorder="1" applyAlignment="1">
      <alignment horizontal="left" wrapText="1"/>
    </xf>
    <xf numFmtId="0" fontId="32" fillId="0" borderId="12" xfId="0" applyFont="1" applyFill="1" applyBorder="1" applyAlignment="1">
      <alignment horizontal="left"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9" xfId="0" applyFont="1" applyBorder="1" applyAlignment="1">
      <alignment horizontal="center" vertical="justify" wrapText="1"/>
    </xf>
    <xf numFmtId="0" fontId="13" fillId="0" borderId="30" xfId="0" applyFont="1" applyBorder="1" applyAlignment="1">
      <alignment horizontal="center" vertical="justify" wrapText="1"/>
    </xf>
    <xf numFmtId="0" fontId="13" fillId="0" borderId="31" xfId="0" applyFont="1" applyBorder="1" applyAlignment="1">
      <alignment horizontal="center" vertical="justify" wrapText="1"/>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cellXfs>
  <cellStyles count="3">
    <cellStyle name="Comma" xfId="1" builtinId="3"/>
    <cellStyle name="Normal" xfId="0" builtinId="0"/>
    <cellStyle name="Normal 3" xfId="2" xr:uid="{00000000-0005-0000-0000-00000200000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8"/>
  <sheetViews>
    <sheetView tabSelected="1" view="pageBreakPreview" topLeftCell="A7" workbookViewId="0">
      <selection activeCell="F44" sqref="F44"/>
    </sheetView>
  </sheetViews>
  <sheetFormatPr defaultColWidth="8.99609375" defaultRowHeight="13.5" x14ac:dyDescent="0.15"/>
  <cols>
    <col min="1" max="1" width="6.296875" customWidth="1"/>
    <col min="2" max="2" width="61.34765625" customWidth="1"/>
    <col min="3" max="3" width="18.1484375" customWidth="1"/>
    <col min="4" max="4" width="11.99609375" customWidth="1"/>
    <col min="5" max="5" width="11.84765625" customWidth="1"/>
    <col min="6" max="6" width="18.8984375" customWidth="1"/>
    <col min="7" max="8" width="8.69921875" customWidth="1"/>
    <col min="257" max="257" width="5.84765625" customWidth="1"/>
    <col min="258" max="258" width="75.1484375" customWidth="1"/>
    <col min="259" max="259" width="18.1484375" customWidth="1"/>
    <col min="260" max="260" width="3.8984375" customWidth="1"/>
    <col min="261" max="261" width="11.84765625" customWidth="1"/>
    <col min="262" max="262" width="18.8984375" customWidth="1"/>
    <col min="263" max="264" width="8.69921875" customWidth="1"/>
    <col min="513" max="513" width="5.84765625" customWidth="1"/>
    <col min="514" max="514" width="75.1484375" customWidth="1"/>
    <col min="515" max="515" width="18.1484375" customWidth="1"/>
    <col min="516" max="516" width="3.8984375" customWidth="1"/>
    <col min="517" max="517" width="11.84765625" customWidth="1"/>
    <col min="518" max="518" width="18.8984375" customWidth="1"/>
    <col min="519" max="520" width="8.69921875" customWidth="1"/>
    <col min="769" max="769" width="5.84765625" customWidth="1"/>
    <col min="770" max="770" width="75.1484375" customWidth="1"/>
    <col min="771" max="771" width="18.1484375" customWidth="1"/>
    <col min="772" max="772" width="3.8984375" customWidth="1"/>
    <col min="773" max="773" width="11.84765625" customWidth="1"/>
    <col min="774" max="774" width="18.8984375" customWidth="1"/>
    <col min="775" max="776" width="8.69921875" customWidth="1"/>
    <col min="1025" max="1025" width="5.84765625" customWidth="1"/>
    <col min="1026" max="1026" width="75.1484375" customWidth="1"/>
    <col min="1027" max="1027" width="18.1484375" customWidth="1"/>
    <col min="1028" max="1028" width="3.8984375" customWidth="1"/>
    <col min="1029" max="1029" width="11.84765625" customWidth="1"/>
    <col min="1030" max="1030" width="18.8984375" customWidth="1"/>
    <col min="1031" max="1032" width="8.69921875" customWidth="1"/>
    <col min="1281" max="1281" width="5.84765625" customWidth="1"/>
    <col min="1282" max="1282" width="75.1484375" customWidth="1"/>
    <col min="1283" max="1283" width="18.1484375" customWidth="1"/>
    <col min="1284" max="1284" width="3.8984375" customWidth="1"/>
    <col min="1285" max="1285" width="11.84765625" customWidth="1"/>
    <col min="1286" max="1286" width="18.8984375" customWidth="1"/>
    <col min="1287" max="1288" width="8.69921875" customWidth="1"/>
    <col min="1537" max="1537" width="5.84765625" customWidth="1"/>
    <col min="1538" max="1538" width="75.1484375" customWidth="1"/>
    <col min="1539" max="1539" width="18.1484375" customWidth="1"/>
    <col min="1540" max="1540" width="3.8984375" customWidth="1"/>
    <col min="1541" max="1541" width="11.84765625" customWidth="1"/>
    <col min="1542" max="1542" width="18.8984375" customWidth="1"/>
    <col min="1543" max="1544" width="8.69921875" customWidth="1"/>
    <col min="1793" max="1793" width="5.84765625" customWidth="1"/>
    <col min="1794" max="1794" width="75.1484375" customWidth="1"/>
    <col min="1795" max="1795" width="18.1484375" customWidth="1"/>
    <col min="1796" max="1796" width="3.8984375" customWidth="1"/>
    <col min="1797" max="1797" width="11.84765625" customWidth="1"/>
    <col min="1798" max="1798" width="18.8984375" customWidth="1"/>
    <col min="1799" max="1800" width="8.69921875" customWidth="1"/>
    <col min="2049" max="2049" width="5.84765625" customWidth="1"/>
    <col min="2050" max="2050" width="75.1484375" customWidth="1"/>
    <col min="2051" max="2051" width="18.1484375" customWidth="1"/>
    <col min="2052" max="2052" width="3.8984375" customWidth="1"/>
    <col min="2053" max="2053" width="11.84765625" customWidth="1"/>
    <col min="2054" max="2054" width="18.8984375" customWidth="1"/>
    <col min="2055" max="2056" width="8.69921875" customWidth="1"/>
    <col min="2305" max="2305" width="5.84765625" customWidth="1"/>
    <col min="2306" max="2306" width="75.1484375" customWidth="1"/>
    <col min="2307" max="2307" width="18.1484375" customWidth="1"/>
    <col min="2308" max="2308" width="3.8984375" customWidth="1"/>
    <col min="2309" max="2309" width="11.84765625" customWidth="1"/>
    <col min="2310" max="2310" width="18.8984375" customWidth="1"/>
    <col min="2311" max="2312" width="8.69921875" customWidth="1"/>
    <col min="2561" max="2561" width="5.84765625" customWidth="1"/>
    <col min="2562" max="2562" width="75.1484375" customWidth="1"/>
    <col min="2563" max="2563" width="18.1484375" customWidth="1"/>
    <col min="2564" max="2564" width="3.8984375" customWidth="1"/>
    <col min="2565" max="2565" width="11.84765625" customWidth="1"/>
    <col min="2566" max="2566" width="18.8984375" customWidth="1"/>
    <col min="2567" max="2568" width="8.69921875" customWidth="1"/>
    <col min="2817" max="2817" width="5.84765625" customWidth="1"/>
    <col min="2818" max="2818" width="75.1484375" customWidth="1"/>
    <col min="2819" max="2819" width="18.1484375" customWidth="1"/>
    <col min="2820" max="2820" width="3.8984375" customWidth="1"/>
    <col min="2821" max="2821" width="11.84765625" customWidth="1"/>
    <col min="2822" max="2822" width="18.8984375" customWidth="1"/>
    <col min="2823" max="2824" width="8.69921875" customWidth="1"/>
    <col min="3073" max="3073" width="5.84765625" customWidth="1"/>
    <col min="3074" max="3074" width="75.1484375" customWidth="1"/>
    <col min="3075" max="3075" width="18.1484375" customWidth="1"/>
    <col min="3076" max="3076" width="3.8984375" customWidth="1"/>
    <col min="3077" max="3077" width="11.84765625" customWidth="1"/>
    <col min="3078" max="3078" width="18.8984375" customWidth="1"/>
    <col min="3079" max="3080" width="8.69921875" customWidth="1"/>
    <col min="3329" max="3329" width="5.84765625" customWidth="1"/>
    <col min="3330" max="3330" width="75.1484375" customWidth="1"/>
    <col min="3331" max="3331" width="18.1484375" customWidth="1"/>
    <col min="3332" max="3332" width="3.8984375" customWidth="1"/>
    <col min="3333" max="3333" width="11.84765625" customWidth="1"/>
    <col min="3334" max="3334" width="18.8984375" customWidth="1"/>
    <col min="3335" max="3336" width="8.69921875" customWidth="1"/>
    <col min="3585" max="3585" width="5.84765625" customWidth="1"/>
    <col min="3586" max="3586" width="75.1484375" customWidth="1"/>
    <col min="3587" max="3587" width="18.1484375" customWidth="1"/>
    <col min="3588" max="3588" width="3.8984375" customWidth="1"/>
    <col min="3589" max="3589" width="11.84765625" customWidth="1"/>
    <col min="3590" max="3590" width="18.8984375" customWidth="1"/>
    <col min="3591" max="3592" width="8.69921875" customWidth="1"/>
    <col min="3841" max="3841" width="5.84765625" customWidth="1"/>
    <col min="3842" max="3842" width="75.1484375" customWidth="1"/>
    <col min="3843" max="3843" width="18.1484375" customWidth="1"/>
    <col min="3844" max="3844" width="3.8984375" customWidth="1"/>
    <col min="3845" max="3845" width="11.84765625" customWidth="1"/>
    <col min="3846" max="3846" width="18.8984375" customWidth="1"/>
    <col min="3847" max="3848" width="8.69921875" customWidth="1"/>
    <col min="4097" max="4097" width="5.84765625" customWidth="1"/>
    <col min="4098" max="4098" width="75.1484375" customWidth="1"/>
    <col min="4099" max="4099" width="18.1484375" customWidth="1"/>
    <col min="4100" max="4100" width="3.8984375" customWidth="1"/>
    <col min="4101" max="4101" width="11.84765625" customWidth="1"/>
    <col min="4102" max="4102" width="18.8984375" customWidth="1"/>
    <col min="4103" max="4104" width="8.69921875" customWidth="1"/>
    <col min="4353" max="4353" width="5.84765625" customWidth="1"/>
    <col min="4354" max="4354" width="75.1484375" customWidth="1"/>
    <col min="4355" max="4355" width="18.1484375" customWidth="1"/>
    <col min="4356" max="4356" width="3.8984375" customWidth="1"/>
    <col min="4357" max="4357" width="11.84765625" customWidth="1"/>
    <col min="4358" max="4358" width="18.8984375" customWidth="1"/>
    <col min="4359" max="4360" width="8.69921875" customWidth="1"/>
    <col min="4609" max="4609" width="5.84765625" customWidth="1"/>
    <col min="4610" max="4610" width="75.1484375" customWidth="1"/>
    <col min="4611" max="4611" width="18.1484375" customWidth="1"/>
    <col min="4612" max="4612" width="3.8984375" customWidth="1"/>
    <col min="4613" max="4613" width="11.84765625" customWidth="1"/>
    <col min="4614" max="4614" width="18.8984375" customWidth="1"/>
    <col min="4615" max="4616" width="8.69921875" customWidth="1"/>
    <col min="4865" max="4865" width="5.84765625" customWidth="1"/>
    <col min="4866" max="4866" width="75.1484375" customWidth="1"/>
    <col min="4867" max="4867" width="18.1484375" customWidth="1"/>
    <col min="4868" max="4868" width="3.8984375" customWidth="1"/>
    <col min="4869" max="4869" width="11.84765625" customWidth="1"/>
    <col min="4870" max="4870" width="18.8984375" customWidth="1"/>
    <col min="4871" max="4872" width="8.69921875" customWidth="1"/>
    <col min="5121" max="5121" width="5.84765625" customWidth="1"/>
    <col min="5122" max="5122" width="75.1484375" customWidth="1"/>
    <col min="5123" max="5123" width="18.1484375" customWidth="1"/>
    <col min="5124" max="5124" width="3.8984375" customWidth="1"/>
    <col min="5125" max="5125" width="11.84765625" customWidth="1"/>
    <col min="5126" max="5126" width="18.8984375" customWidth="1"/>
    <col min="5127" max="5128" width="8.69921875" customWidth="1"/>
    <col min="5377" max="5377" width="5.84765625" customWidth="1"/>
    <col min="5378" max="5378" width="75.1484375" customWidth="1"/>
    <col min="5379" max="5379" width="18.1484375" customWidth="1"/>
    <col min="5380" max="5380" width="3.8984375" customWidth="1"/>
    <col min="5381" max="5381" width="11.84765625" customWidth="1"/>
    <col min="5382" max="5382" width="18.8984375" customWidth="1"/>
    <col min="5383" max="5384" width="8.69921875" customWidth="1"/>
    <col min="5633" max="5633" width="5.84765625" customWidth="1"/>
    <col min="5634" max="5634" width="75.1484375" customWidth="1"/>
    <col min="5635" max="5635" width="18.1484375" customWidth="1"/>
    <col min="5636" max="5636" width="3.8984375" customWidth="1"/>
    <col min="5637" max="5637" width="11.84765625" customWidth="1"/>
    <col min="5638" max="5638" width="18.8984375" customWidth="1"/>
    <col min="5639" max="5640" width="8.69921875" customWidth="1"/>
    <col min="5889" max="5889" width="5.84765625" customWidth="1"/>
    <col min="5890" max="5890" width="75.1484375" customWidth="1"/>
    <col min="5891" max="5891" width="18.1484375" customWidth="1"/>
    <col min="5892" max="5892" width="3.8984375" customWidth="1"/>
    <col min="5893" max="5893" width="11.84765625" customWidth="1"/>
    <col min="5894" max="5894" width="18.8984375" customWidth="1"/>
    <col min="5895" max="5896" width="8.69921875" customWidth="1"/>
    <col min="6145" max="6145" width="5.84765625" customWidth="1"/>
    <col min="6146" max="6146" width="75.1484375" customWidth="1"/>
    <col min="6147" max="6147" width="18.1484375" customWidth="1"/>
    <col min="6148" max="6148" width="3.8984375" customWidth="1"/>
    <col min="6149" max="6149" width="11.84765625" customWidth="1"/>
    <col min="6150" max="6150" width="18.8984375" customWidth="1"/>
    <col min="6151" max="6152" width="8.69921875" customWidth="1"/>
    <col min="6401" max="6401" width="5.84765625" customWidth="1"/>
    <col min="6402" max="6402" width="75.1484375" customWidth="1"/>
    <col min="6403" max="6403" width="18.1484375" customWidth="1"/>
    <col min="6404" max="6404" width="3.8984375" customWidth="1"/>
    <col min="6405" max="6405" width="11.84765625" customWidth="1"/>
    <col min="6406" max="6406" width="18.8984375" customWidth="1"/>
    <col min="6407" max="6408" width="8.69921875" customWidth="1"/>
    <col min="6657" max="6657" width="5.84765625" customWidth="1"/>
    <col min="6658" max="6658" width="75.1484375" customWidth="1"/>
    <col min="6659" max="6659" width="18.1484375" customWidth="1"/>
    <col min="6660" max="6660" width="3.8984375" customWidth="1"/>
    <col min="6661" max="6661" width="11.84765625" customWidth="1"/>
    <col min="6662" max="6662" width="18.8984375" customWidth="1"/>
    <col min="6663" max="6664" width="8.69921875" customWidth="1"/>
    <col min="6913" max="6913" width="5.84765625" customWidth="1"/>
    <col min="6914" max="6914" width="75.1484375" customWidth="1"/>
    <col min="6915" max="6915" width="18.1484375" customWidth="1"/>
    <col min="6916" max="6916" width="3.8984375" customWidth="1"/>
    <col min="6917" max="6917" width="11.84765625" customWidth="1"/>
    <col min="6918" max="6918" width="18.8984375" customWidth="1"/>
    <col min="6919" max="6920" width="8.69921875" customWidth="1"/>
    <col min="7169" max="7169" width="5.84765625" customWidth="1"/>
    <col min="7170" max="7170" width="75.1484375" customWidth="1"/>
    <col min="7171" max="7171" width="18.1484375" customWidth="1"/>
    <col min="7172" max="7172" width="3.8984375" customWidth="1"/>
    <col min="7173" max="7173" width="11.84765625" customWidth="1"/>
    <col min="7174" max="7174" width="18.8984375" customWidth="1"/>
    <col min="7175" max="7176" width="8.69921875" customWidth="1"/>
    <col min="7425" max="7425" width="5.84765625" customWidth="1"/>
    <col min="7426" max="7426" width="75.1484375" customWidth="1"/>
    <col min="7427" max="7427" width="18.1484375" customWidth="1"/>
    <col min="7428" max="7428" width="3.8984375" customWidth="1"/>
    <col min="7429" max="7429" width="11.84765625" customWidth="1"/>
    <col min="7430" max="7430" width="18.8984375" customWidth="1"/>
    <col min="7431" max="7432" width="8.69921875" customWidth="1"/>
    <col min="7681" max="7681" width="5.84765625" customWidth="1"/>
    <col min="7682" max="7682" width="75.1484375" customWidth="1"/>
    <col min="7683" max="7683" width="18.1484375" customWidth="1"/>
    <col min="7684" max="7684" width="3.8984375" customWidth="1"/>
    <col min="7685" max="7685" width="11.84765625" customWidth="1"/>
    <col min="7686" max="7686" width="18.8984375" customWidth="1"/>
    <col min="7687" max="7688" width="8.69921875" customWidth="1"/>
    <col min="7937" max="7937" width="5.84765625" customWidth="1"/>
    <col min="7938" max="7938" width="75.1484375" customWidth="1"/>
    <col min="7939" max="7939" width="18.1484375" customWidth="1"/>
    <col min="7940" max="7940" width="3.8984375" customWidth="1"/>
    <col min="7941" max="7941" width="11.84765625" customWidth="1"/>
    <col min="7942" max="7942" width="18.8984375" customWidth="1"/>
    <col min="7943" max="7944" width="8.69921875" customWidth="1"/>
    <col min="8193" max="8193" width="5.84765625" customWidth="1"/>
    <col min="8194" max="8194" width="75.1484375" customWidth="1"/>
    <col min="8195" max="8195" width="18.1484375" customWidth="1"/>
    <col min="8196" max="8196" width="3.8984375" customWidth="1"/>
    <col min="8197" max="8197" width="11.84765625" customWidth="1"/>
    <col min="8198" max="8198" width="18.8984375" customWidth="1"/>
    <col min="8199" max="8200" width="8.69921875" customWidth="1"/>
    <col min="8449" max="8449" width="5.84765625" customWidth="1"/>
    <col min="8450" max="8450" width="75.1484375" customWidth="1"/>
    <col min="8451" max="8451" width="18.1484375" customWidth="1"/>
    <col min="8452" max="8452" width="3.8984375" customWidth="1"/>
    <col min="8453" max="8453" width="11.84765625" customWidth="1"/>
    <col min="8454" max="8454" width="18.8984375" customWidth="1"/>
    <col min="8455" max="8456" width="8.69921875" customWidth="1"/>
    <col min="8705" max="8705" width="5.84765625" customWidth="1"/>
    <col min="8706" max="8706" width="75.1484375" customWidth="1"/>
    <col min="8707" max="8707" width="18.1484375" customWidth="1"/>
    <col min="8708" max="8708" width="3.8984375" customWidth="1"/>
    <col min="8709" max="8709" width="11.84765625" customWidth="1"/>
    <col min="8710" max="8710" width="18.8984375" customWidth="1"/>
    <col min="8711" max="8712" width="8.69921875" customWidth="1"/>
    <col min="8961" max="8961" width="5.84765625" customWidth="1"/>
    <col min="8962" max="8962" width="75.1484375" customWidth="1"/>
    <col min="8963" max="8963" width="18.1484375" customWidth="1"/>
    <col min="8964" max="8964" width="3.8984375" customWidth="1"/>
    <col min="8965" max="8965" width="11.84765625" customWidth="1"/>
    <col min="8966" max="8966" width="18.8984375" customWidth="1"/>
    <col min="8967" max="8968" width="8.69921875" customWidth="1"/>
    <col min="9217" max="9217" width="5.84765625" customWidth="1"/>
    <col min="9218" max="9218" width="75.1484375" customWidth="1"/>
    <col min="9219" max="9219" width="18.1484375" customWidth="1"/>
    <col min="9220" max="9220" width="3.8984375" customWidth="1"/>
    <col min="9221" max="9221" width="11.84765625" customWidth="1"/>
    <col min="9222" max="9222" width="18.8984375" customWidth="1"/>
    <col min="9223" max="9224" width="8.69921875" customWidth="1"/>
    <col min="9473" max="9473" width="5.84765625" customWidth="1"/>
    <col min="9474" max="9474" width="75.1484375" customWidth="1"/>
    <col min="9475" max="9475" width="18.1484375" customWidth="1"/>
    <col min="9476" max="9476" width="3.8984375" customWidth="1"/>
    <col min="9477" max="9477" width="11.84765625" customWidth="1"/>
    <col min="9478" max="9478" width="18.8984375" customWidth="1"/>
    <col min="9479" max="9480" width="8.69921875" customWidth="1"/>
    <col min="9729" max="9729" width="5.84765625" customWidth="1"/>
    <col min="9730" max="9730" width="75.1484375" customWidth="1"/>
    <col min="9731" max="9731" width="18.1484375" customWidth="1"/>
    <col min="9732" max="9732" width="3.8984375" customWidth="1"/>
    <col min="9733" max="9733" width="11.84765625" customWidth="1"/>
    <col min="9734" max="9734" width="18.8984375" customWidth="1"/>
    <col min="9735" max="9736" width="8.69921875" customWidth="1"/>
    <col min="9985" max="9985" width="5.84765625" customWidth="1"/>
    <col min="9986" max="9986" width="75.1484375" customWidth="1"/>
    <col min="9987" max="9987" width="18.1484375" customWidth="1"/>
    <col min="9988" max="9988" width="3.8984375" customWidth="1"/>
    <col min="9989" max="9989" width="11.84765625" customWidth="1"/>
    <col min="9990" max="9990" width="18.8984375" customWidth="1"/>
    <col min="9991" max="9992" width="8.69921875" customWidth="1"/>
    <col min="10241" max="10241" width="5.84765625" customWidth="1"/>
    <col min="10242" max="10242" width="75.1484375" customWidth="1"/>
    <col min="10243" max="10243" width="18.1484375" customWidth="1"/>
    <col min="10244" max="10244" width="3.8984375" customWidth="1"/>
    <col min="10245" max="10245" width="11.84765625" customWidth="1"/>
    <col min="10246" max="10246" width="18.8984375" customWidth="1"/>
    <col min="10247" max="10248" width="8.69921875" customWidth="1"/>
    <col min="10497" max="10497" width="5.84765625" customWidth="1"/>
    <col min="10498" max="10498" width="75.1484375" customWidth="1"/>
    <col min="10499" max="10499" width="18.1484375" customWidth="1"/>
    <col min="10500" max="10500" width="3.8984375" customWidth="1"/>
    <col min="10501" max="10501" width="11.84765625" customWidth="1"/>
    <col min="10502" max="10502" width="18.8984375" customWidth="1"/>
    <col min="10503" max="10504" width="8.69921875" customWidth="1"/>
    <col min="10753" max="10753" width="5.84765625" customWidth="1"/>
    <col min="10754" max="10754" width="75.1484375" customWidth="1"/>
    <col min="10755" max="10755" width="18.1484375" customWidth="1"/>
    <col min="10756" max="10756" width="3.8984375" customWidth="1"/>
    <col min="10757" max="10757" width="11.84765625" customWidth="1"/>
    <col min="10758" max="10758" width="18.8984375" customWidth="1"/>
    <col min="10759" max="10760" width="8.69921875" customWidth="1"/>
    <col min="11009" max="11009" width="5.84765625" customWidth="1"/>
    <col min="11010" max="11010" width="75.1484375" customWidth="1"/>
    <col min="11011" max="11011" width="18.1484375" customWidth="1"/>
    <col min="11012" max="11012" width="3.8984375" customWidth="1"/>
    <col min="11013" max="11013" width="11.84765625" customWidth="1"/>
    <col min="11014" max="11014" width="18.8984375" customWidth="1"/>
    <col min="11015" max="11016" width="8.69921875" customWidth="1"/>
    <col min="11265" max="11265" width="5.84765625" customWidth="1"/>
    <col min="11266" max="11266" width="75.1484375" customWidth="1"/>
    <col min="11267" max="11267" width="18.1484375" customWidth="1"/>
    <col min="11268" max="11268" width="3.8984375" customWidth="1"/>
    <col min="11269" max="11269" width="11.84765625" customWidth="1"/>
    <col min="11270" max="11270" width="18.8984375" customWidth="1"/>
    <col min="11271" max="11272" width="8.69921875" customWidth="1"/>
    <col min="11521" max="11521" width="5.84765625" customWidth="1"/>
    <col min="11522" max="11522" width="75.1484375" customWidth="1"/>
    <col min="11523" max="11523" width="18.1484375" customWidth="1"/>
    <col min="11524" max="11524" width="3.8984375" customWidth="1"/>
    <col min="11525" max="11525" width="11.84765625" customWidth="1"/>
    <col min="11526" max="11526" width="18.8984375" customWidth="1"/>
    <col min="11527" max="11528" width="8.69921875" customWidth="1"/>
    <col min="11777" max="11777" width="5.84765625" customWidth="1"/>
    <col min="11778" max="11778" width="75.1484375" customWidth="1"/>
    <col min="11779" max="11779" width="18.1484375" customWidth="1"/>
    <col min="11780" max="11780" width="3.8984375" customWidth="1"/>
    <col min="11781" max="11781" width="11.84765625" customWidth="1"/>
    <col min="11782" max="11782" width="18.8984375" customWidth="1"/>
    <col min="11783" max="11784" width="8.69921875" customWidth="1"/>
    <col min="12033" max="12033" width="5.84765625" customWidth="1"/>
    <col min="12034" max="12034" width="75.1484375" customWidth="1"/>
    <col min="12035" max="12035" width="18.1484375" customWidth="1"/>
    <col min="12036" max="12036" width="3.8984375" customWidth="1"/>
    <col min="12037" max="12037" width="11.84765625" customWidth="1"/>
    <col min="12038" max="12038" width="18.8984375" customWidth="1"/>
    <col min="12039" max="12040" width="8.69921875" customWidth="1"/>
    <col min="12289" max="12289" width="5.84765625" customWidth="1"/>
    <col min="12290" max="12290" width="75.1484375" customWidth="1"/>
    <col min="12291" max="12291" width="18.1484375" customWidth="1"/>
    <col min="12292" max="12292" width="3.8984375" customWidth="1"/>
    <col min="12293" max="12293" width="11.84765625" customWidth="1"/>
    <col min="12294" max="12294" width="18.8984375" customWidth="1"/>
    <col min="12295" max="12296" width="8.69921875" customWidth="1"/>
    <col min="12545" max="12545" width="5.84765625" customWidth="1"/>
    <col min="12546" max="12546" width="75.1484375" customWidth="1"/>
    <col min="12547" max="12547" width="18.1484375" customWidth="1"/>
    <col min="12548" max="12548" width="3.8984375" customWidth="1"/>
    <col min="12549" max="12549" width="11.84765625" customWidth="1"/>
    <col min="12550" max="12550" width="18.8984375" customWidth="1"/>
    <col min="12551" max="12552" width="8.69921875" customWidth="1"/>
    <col min="12801" max="12801" width="5.84765625" customWidth="1"/>
    <col min="12802" max="12802" width="75.1484375" customWidth="1"/>
    <col min="12803" max="12803" width="18.1484375" customWidth="1"/>
    <col min="12804" max="12804" width="3.8984375" customWidth="1"/>
    <col min="12805" max="12805" width="11.84765625" customWidth="1"/>
    <col min="12806" max="12806" width="18.8984375" customWidth="1"/>
    <col min="12807" max="12808" width="8.69921875" customWidth="1"/>
    <col min="13057" max="13057" width="5.84765625" customWidth="1"/>
    <col min="13058" max="13058" width="75.1484375" customWidth="1"/>
    <col min="13059" max="13059" width="18.1484375" customWidth="1"/>
    <col min="13060" max="13060" width="3.8984375" customWidth="1"/>
    <col min="13061" max="13061" width="11.84765625" customWidth="1"/>
    <col min="13062" max="13062" width="18.8984375" customWidth="1"/>
    <col min="13063" max="13064" width="8.69921875" customWidth="1"/>
    <col min="13313" max="13313" width="5.84765625" customWidth="1"/>
    <col min="13314" max="13314" width="75.1484375" customWidth="1"/>
    <col min="13315" max="13315" width="18.1484375" customWidth="1"/>
    <col min="13316" max="13316" width="3.8984375" customWidth="1"/>
    <col min="13317" max="13317" width="11.84765625" customWidth="1"/>
    <col min="13318" max="13318" width="18.8984375" customWidth="1"/>
    <col min="13319" max="13320" width="8.69921875" customWidth="1"/>
    <col min="13569" max="13569" width="5.84765625" customWidth="1"/>
    <col min="13570" max="13570" width="75.1484375" customWidth="1"/>
    <col min="13571" max="13571" width="18.1484375" customWidth="1"/>
    <col min="13572" max="13572" width="3.8984375" customWidth="1"/>
    <col min="13573" max="13573" width="11.84765625" customWidth="1"/>
    <col min="13574" max="13574" width="18.8984375" customWidth="1"/>
    <col min="13575" max="13576" width="8.69921875" customWidth="1"/>
    <col min="13825" max="13825" width="5.84765625" customWidth="1"/>
    <col min="13826" max="13826" width="75.1484375" customWidth="1"/>
    <col min="13827" max="13827" width="18.1484375" customWidth="1"/>
    <col min="13828" max="13828" width="3.8984375" customWidth="1"/>
    <col min="13829" max="13829" width="11.84765625" customWidth="1"/>
    <col min="13830" max="13830" width="18.8984375" customWidth="1"/>
    <col min="13831" max="13832" width="8.69921875" customWidth="1"/>
    <col min="14081" max="14081" width="5.84765625" customWidth="1"/>
    <col min="14082" max="14082" width="75.1484375" customWidth="1"/>
    <col min="14083" max="14083" width="18.1484375" customWidth="1"/>
    <col min="14084" max="14084" width="3.8984375" customWidth="1"/>
    <col min="14085" max="14085" width="11.84765625" customWidth="1"/>
    <col min="14086" max="14086" width="18.8984375" customWidth="1"/>
    <col min="14087" max="14088" width="8.69921875" customWidth="1"/>
    <col min="14337" max="14337" width="5.84765625" customWidth="1"/>
    <col min="14338" max="14338" width="75.1484375" customWidth="1"/>
    <col min="14339" max="14339" width="18.1484375" customWidth="1"/>
    <col min="14340" max="14340" width="3.8984375" customWidth="1"/>
    <col min="14341" max="14341" width="11.84765625" customWidth="1"/>
    <col min="14342" max="14342" width="18.8984375" customWidth="1"/>
    <col min="14343" max="14344" width="8.69921875" customWidth="1"/>
    <col min="14593" max="14593" width="5.84765625" customWidth="1"/>
    <col min="14594" max="14594" width="75.1484375" customWidth="1"/>
    <col min="14595" max="14595" width="18.1484375" customWidth="1"/>
    <col min="14596" max="14596" width="3.8984375" customWidth="1"/>
    <col min="14597" max="14597" width="11.84765625" customWidth="1"/>
    <col min="14598" max="14598" width="18.8984375" customWidth="1"/>
    <col min="14599" max="14600" width="8.69921875" customWidth="1"/>
    <col min="14849" max="14849" width="5.84765625" customWidth="1"/>
    <col min="14850" max="14850" width="75.1484375" customWidth="1"/>
    <col min="14851" max="14851" width="18.1484375" customWidth="1"/>
    <col min="14852" max="14852" width="3.8984375" customWidth="1"/>
    <col min="14853" max="14853" width="11.84765625" customWidth="1"/>
    <col min="14854" max="14854" width="18.8984375" customWidth="1"/>
    <col min="14855" max="14856" width="8.69921875" customWidth="1"/>
    <col min="15105" max="15105" width="5.84765625" customWidth="1"/>
    <col min="15106" max="15106" width="75.1484375" customWidth="1"/>
    <col min="15107" max="15107" width="18.1484375" customWidth="1"/>
    <col min="15108" max="15108" width="3.8984375" customWidth="1"/>
    <col min="15109" max="15109" width="11.84765625" customWidth="1"/>
    <col min="15110" max="15110" width="18.8984375" customWidth="1"/>
    <col min="15111" max="15112" width="8.69921875" customWidth="1"/>
    <col min="15361" max="15361" width="5.84765625" customWidth="1"/>
    <col min="15362" max="15362" width="75.1484375" customWidth="1"/>
    <col min="15363" max="15363" width="18.1484375" customWidth="1"/>
    <col min="15364" max="15364" width="3.8984375" customWidth="1"/>
    <col min="15365" max="15365" width="11.84765625" customWidth="1"/>
    <col min="15366" max="15366" width="18.8984375" customWidth="1"/>
    <col min="15367" max="15368" width="8.69921875" customWidth="1"/>
    <col min="15617" max="15617" width="5.84765625" customWidth="1"/>
    <col min="15618" max="15618" width="75.1484375" customWidth="1"/>
    <col min="15619" max="15619" width="18.1484375" customWidth="1"/>
    <col min="15620" max="15620" width="3.8984375" customWidth="1"/>
    <col min="15621" max="15621" width="11.84765625" customWidth="1"/>
    <col min="15622" max="15622" width="18.8984375" customWidth="1"/>
    <col min="15623" max="15624" width="8.69921875" customWidth="1"/>
    <col min="15873" max="15873" width="5.84765625" customWidth="1"/>
    <col min="15874" max="15874" width="75.1484375" customWidth="1"/>
    <col min="15875" max="15875" width="18.1484375" customWidth="1"/>
    <col min="15876" max="15876" width="3.8984375" customWidth="1"/>
    <col min="15877" max="15877" width="11.84765625" customWidth="1"/>
    <col min="15878" max="15878" width="18.8984375" customWidth="1"/>
    <col min="15879" max="15880" width="8.69921875" customWidth="1"/>
    <col min="16129" max="16129" width="5.84765625" customWidth="1"/>
    <col min="16130" max="16130" width="75.1484375" customWidth="1"/>
    <col min="16131" max="16131" width="18.1484375" customWidth="1"/>
    <col min="16132" max="16132" width="3.8984375" customWidth="1"/>
    <col min="16133" max="16133" width="11.84765625" customWidth="1"/>
    <col min="16134" max="16134" width="18.8984375" customWidth="1"/>
    <col min="16135" max="16136" width="8.69921875" customWidth="1"/>
  </cols>
  <sheetData>
    <row r="1" spans="1:6" ht="89.25" customHeight="1" x14ac:dyDescent="0.15">
      <c r="A1" s="182" t="s">
        <v>94</v>
      </c>
      <c r="B1" s="183"/>
      <c r="C1" s="183"/>
      <c r="D1" s="184"/>
    </row>
    <row r="2" spans="1:6" ht="44.25" customHeight="1" x14ac:dyDescent="0.15">
      <c r="A2" s="185" t="s">
        <v>0</v>
      </c>
      <c r="B2" s="186"/>
      <c r="C2" s="186"/>
      <c r="D2" s="187"/>
    </row>
    <row r="3" spans="1:6" ht="30.75" x14ac:dyDescent="0.15">
      <c r="A3" s="123" t="s">
        <v>1</v>
      </c>
      <c r="B3" s="124" t="s">
        <v>2</v>
      </c>
      <c r="C3" s="188" t="s">
        <v>3</v>
      </c>
      <c r="D3" s="189"/>
    </row>
    <row r="4" spans="1:6" ht="24" customHeight="1" x14ac:dyDescent="0.15">
      <c r="A4" s="125"/>
      <c r="B4" s="126" t="s">
        <v>4</v>
      </c>
      <c r="C4" s="190"/>
      <c r="D4" s="191"/>
    </row>
    <row r="5" spans="1:6" ht="22.5" customHeight="1" x14ac:dyDescent="0.15">
      <c r="A5" s="127" t="s">
        <v>5</v>
      </c>
      <c r="B5" s="128" t="s">
        <v>6</v>
      </c>
      <c r="C5" s="180"/>
      <c r="D5" s="181"/>
    </row>
    <row r="6" spans="1:6" ht="20.25" customHeight="1" x14ac:dyDescent="0.15">
      <c r="A6" s="127" t="s">
        <v>7</v>
      </c>
      <c r="B6" s="128" t="s">
        <v>8</v>
      </c>
      <c r="C6" s="180"/>
      <c r="D6" s="181"/>
    </row>
    <row r="7" spans="1:6" ht="20.25" customHeight="1" x14ac:dyDescent="0.15">
      <c r="A7" s="127"/>
      <c r="B7" s="128"/>
      <c r="C7" s="180"/>
      <c r="D7" s="181"/>
    </row>
    <row r="8" spans="1:6" ht="20.25" customHeight="1" x14ac:dyDescent="0.15">
      <c r="A8" s="131"/>
      <c r="B8" s="132"/>
      <c r="C8" s="172"/>
      <c r="D8" s="173"/>
    </row>
    <row r="9" spans="1:6" ht="23.25" customHeight="1" x14ac:dyDescent="0.15">
      <c r="A9" s="133" t="s">
        <v>9</v>
      </c>
      <c r="B9" s="134" t="s">
        <v>10</v>
      </c>
      <c r="C9" s="166"/>
      <c r="D9" s="167"/>
    </row>
    <row r="10" spans="1:6" ht="23.25" customHeight="1" x14ac:dyDescent="0.15">
      <c r="A10" s="127"/>
      <c r="B10" s="135" t="s">
        <v>11</v>
      </c>
      <c r="C10" s="170"/>
      <c r="D10" s="171"/>
    </row>
    <row r="11" spans="1:6" ht="23.25" customHeight="1" x14ac:dyDescent="0.15">
      <c r="A11" s="131"/>
      <c r="B11" s="136"/>
      <c r="C11" s="172"/>
      <c r="D11" s="173"/>
    </row>
    <row r="12" spans="1:6" ht="23.25" customHeight="1" x14ac:dyDescent="0.15">
      <c r="A12" s="133"/>
      <c r="B12" s="134" t="s">
        <v>12</v>
      </c>
      <c r="C12" s="174"/>
      <c r="D12" s="175"/>
    </row>
    <row r="13" spans="1:6" ht="23.25" customHeight="1" x14ac:dyDescent="0.15">
      <c r="A13" s="127" t="s">
        <v>13</v>
      </c>
      <c r="B13" s="128" t="s">
        <v>14</v>
      </c>
      <c r="C13" s="176"/>
      <c r="D13" s="177"/>
      <c r="F13" s="137"/>
    </row>
    <row r="14" spans="1:6" ht="23.25" customHeight="1" x14ac:dyDescent="0.15">
      <c r="A14" s="138"/>
      <c r="B14" s="139"/>
      <c r="C14" s="178"/>
      <c r="D14" s="179"/>
      <c r="F14" s="137"/>
    </row>
    <row r="15" spans="1:6" ht="22.5" customHeight="1" x14ac:dyDescent="0.15">
      <c r="A15" s="140"/>
      <c r="B15" s="134" t="s">
        <v>15</v>
      </c>
      <c r="C15" s="166"/>
      <c r="D15" s="167"/>
    </row>
    <row r="16" spans="1:6" ht="24.75" customHeight="1" x14ac:dyDescent="0.15">
      <c r="A16" s="141"/>
      <c r="B16" s="142" t="s">
        <v>16</v>
      </c>
      <c r="C16" s="168"/>
      <c r="D16" s="169"/>
    </row>
    <row r="41" spans="1:4" ht="89.25" customHeight="1" x14ac:dyDescent="0.15">
      <c r="A41" s="182" t="s">
        <v>17</v>
      </c>
      <c r="B41" s="183"/>
      <c r="C41" s="183"/>
      <c r="D41" s="184"/>
    </row>
    <row r="42" spans="1:4" ht="22.5" x14ac:dyDescent="0.15">
      <c r="A42" s="143"/>
      <c r="B42" s="144"/>
      <c r="C42" s="144"/>
      <c r="D42" s="145"/>
    </row>
    <row r="43" spans="1:4" ht="18" x14ac:dyDescent="0.15">
      <c r="A43" s="185" t="s">
        <v>0</v>
      </c>
      <c r="B43" s="186"/>
      <c r="C43" s="186"/>
      <c r="D43" s="187"/>
    </row>
    <row r="44" spans="1:4" ht="30.75" x14ac:dyDescent="0.15">
      <c r="A44" s="123" t="s">
        <v>1</v>
      </c>
      <c r="B44" s="124" t="s">
        <v>2</v>
      </c>
      <c r="C44" s="188" t="s">
        <v>3</v>
      </c>
      <c r="D44" s="189"/>
    </row>
    <row r="45" spans="1:4" ht="24" customHeight="1" x14ac:dyDescent="0.15">
      <c r="A45" s="125"/>
      <c r="B45" s="126" t="s">
        <v>4</v>
      </c>
      <c r="C45" s="190"/>
      <c r="D45" s="191"/>
    </row>
    <row r="46" spans="1:4" ht="14.25" x14ac:dyDescent="0.15">
      <c r="A46" s="127" t="s">
        <v>5</v>
      </c>
      <c r="B46" s="128" t="s">
        <v>6</v>
      </c>
      <c r="C46" s="180"/>
      <c r="D46" s="181"/>
    </row>
    <row r="47" spans="1:4" ht="14.25" x14ac:dyDescent="0.15">
      <c r="A47" s="127"/>
      <c r="B47" s="128"/>
      <c r="C47" s="180"/>
      <c r="D47" s="181"/>
    </row>
    <row r="48" spans="1:4" ht="14.25" x14ac:dyDescent="0.15">
      <c r="A48" s="127"/>
      <c r="B48" s="128"/>
      <c r="C48" s="129"/>
      <c r="D48" s="130"/>
    </row>
    <row r="49" spans="1:4" ht="14.25" x14ac:dyDescent="0.15">
      <c r="A49" s="127"/>
      <c r="B49" s="128"/>
      <c r="C49" s="180"/>
      <c r="D49" s="181"/>
    </row>
    <row r="50" spans="1:4" ht="14.25" x14ac:dyDescent="0.15">
      <c r="A50" s="131"/>
      <c r="B50" s="132"/>
      <c r="C50" s="172"/>
      <c r="D50" s="173"/>
    </row>
    <row r="51" spans="1:4" ht="14.25" x14ac:dyDescent="0.15">
      <c r="A51" s="133"/>
      <c r="B51" s="134" t="s">
        <v>18</v>
      </c>
      <c r="C51" s="166"/>
      <c r="D51" s="167"/>
    </row>
    <row r="52" spans="1:4" ht="14.25" x14ac:dyDescent="0.15">
      <c r="A52" s="127"/>
      <c r="B52" s="135" t="s">
        <v>11</v>
      </c>
      <c r="C52" s="170"/>
      <c r="D52" s="171"/>
    </row>
    <row r="53" spans="1:4" ht="14.25" x14ac:dyDescent="0.15">
      <c r="A53" s="131"/>
      <c r="B53" s="136"/>
      <c r="C53" s="172"/>
      <c r="D53" s="173"/>
    </row>
    <row r="54" spans="1:4" ht="14.25" x14ac:dyDescent="0.15">
      <c r="A54" s="133"/>
      <c r="B54" s="134" t="s">
        <v>12</v>
      </c>
      <c r="C54" s="174"/>
      <c r="D54" s="175"/>
    </row>
    <row r="55" spans="1:4" ht="14.25" x14ac:dyDescent="0.15">
      <c r="A55" s="127"/>
      <c r="B55" s="128" t="s">
        <v>14</v>
      </c>
      <c r="C55" s="176"/>
      <c r="D55" s="177"/>
    </row>
    <row r="56" spans="1:4" ht="14.25" x14ac:dyDescent="0.15">
      <c r="A56" s="138"/>
      <c r="B56" s="139"/>
      <c r="C56" s="178"/>
      <c r="D56" s="179"/>
    </row>
    <row r="57" spans="1:4" ht="14.25" x14ac:dyDescent="0.15">
      <c r="A57" s="140"/>
      <c r="B57" s="162" t="s">
        <v>119</v>
      </c>
      <c r="C57" s="166"/>
      <c r="D57" s="167"/>
    </row>
    <row r="58" spans="1:4" ht="14.25" x14ac:dyDescent="0.15">
      <c r="A58" s="141"/>
      <c r="B58" s="142" t="s">
        <v>16</v>
      </c>
      <c r="C58" s="168"/>
      <c r="D58" s="169"/>
    </row>
  </sheetData>
  <mergeCells count="32">
    <mergeCell ref="A1:D1"/>
    <mergeCell ref="A2:D2"/>
    <mergeCell ref="C3:D3"/>
    <mergeCell ref="C4:D4"/>
    <mergeCell ref="C5:D5"/>
    <mergeCell ref="C6:D6"/>
    <mergeCell ref="C7:D7"/>
    <mergeCell ref="C8:D8"/>
    <mergeCell ref="C9:D9"/>
    <mergeCell ref="C10:D10"/>
    <mergeCell ref="C11:D11"/>
    <mergeCell ref="C12:D12"/>
    <mergeCell ref="C13:D13"/>
    <mergeCell ref="C14:D14"/>
    <mergeCell ref="C15:D15"/>
    <mergeCell ref="C16:D16"/>
    <mergeCell ref="A41:D41"/>
    <mergeCell ref="A43:D43"/>
    <mergeCell ref="C44:D44"/>
    <mergeCell ref="C45:D45"/>
    <mergeCell ref="C46:D46"/>
    <mergeCell ref="C47:D47"/>
    <mergeCell ref="C49:D49"/>
    <mergeCell ref="C50:D50"/>
    <mergeCell ref="C51:D51"/>
    <mergeCell ref="C57:D57"/>
    <mergeCell ref="C58:D58"/>
    <mergeCell ref="C52:D52"/>
    <mergeCell ref="C53:D53"/>
    <mergeCell ref="C54:D54"/>
    <mergeCell ref="C55:D55"/>
    <mergeCell ref="C56:D56"/>
  </mergeCells>
  <pageMargins left="0.7" right="0.44"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1"/>
  <sheetViews>
    <sheetView view="pageBreakPreview" topLeftCell="A48" zoomScaleSheetLayoutView="100" workbookViewId="0">
      <selection activeCell="J19" sqref="J19"/>
    </sheetView>
  </sheetViews>
  <sheetFormatPr defaultColWidth="8.99609375" defaultRowHeight="14.25" x14ac:dyDescent="0.15"/>
  <cols>
    <col min="1" max="1" width="6.1484375" style="82" customWidth="1"/>
    <col min="2" max="2" width="62.84765625" style="83" customWidth="1"/>
    <col min="3" max="3" width="15.8984375" style="84" customWidth="1"/>
    <col min="4" max="4" width="9.1484375" style="84" customWidth="1"/>
    <col min="5" max="5" width="14.546875" style="84" customWidth="1"/>
    <col min="6" max="6" width="28.6484375" style="84" customWidth="1"/>
    <col min="7" max="256" width="9.296875" style="82"/>
    <col min="257" max="257" width="4.6484375" style="82" customWidth="1"/>
    <col min="258" max="258" width="54.44921875" style="82" customWidth="1"/>
    <col min="259" max="259" width="15.8984375" style="82" customWidth="1"/>
    <col min="260" max="260" width="7.34765625" style="82" customWidth="1"/>
    <col min="261" max="261" width="15.44921875" style="82" customWidth="1"/>
    <col min="262" max="262" width="22.046875" style="82" customWidth="1"/>
    <col min="263" max="512" width="9.296875" style="82"/>
    <col min="513" max="513" width="4.6484375" style="82" customWidth="1"/>
    <col min="514" max="514" width="54.44921875" style="82" customWidth="1"/>
    <col min="515" max="515" width="15.8984375" style="82" customWidth="1"/>
    <col min="516" max="516" width="7.34765625" style="82" customWidth="1"/>
    <col min="517" max="517" width="15.44921875" style="82" customWidth="1"/>
    <col min="518" max="518" width="22.046875" style="82" customWidth="1"/>
    <col min="519" max="768" width="9.296875" style="82"/>
    <col min="769" max="769" width="4.6484375" style="82" customWidth="1"/>
    <col min="770" max="770" width="54.44921875" style="82" customWidth="1"/>
    <col min="771" max="771" width="15.8984375" style="82" customWidth="1"/>
    <col min="772" max="772" width="7.34765625" style="82" customWidth="1"/>
    <col min="773" max="773" width="15.44921875" style="82" customWidth="1"/>
    <col min="774" max="774" width="22.046875" style="82" customWidth="1"/>
    <col min="775" max="1024" width="9.296875" style="82"/>
    <col min="1025" max="1025" width="4.6484375" style="82" customWidth="1"/>
    <col min="1026" max="1026" width="54.44921875" style="82" customWidth="1"/>
    <col min="1027" max="1027" width="15.8984375" style="82" customWidth="1"/>
    <col min="1028" max="1028" width="7.34765625" style="82" customWidth="1"/>
    <col min="1029" max="1029" width="15.44921875" style="82" customWidth="1"/>
    <col min="1030" max="1030" width="22.046875" style="82" customWidth="1"/>
    <col min="1031" max="1280" width="9.296875" style="82"/>
    <col min="1281" max="1281" width="4.6484375" style="82" customWidth="1"/>
    <col min="1282" max="1282" width="54.44921875" style="82" customWidth="1"/>
    <col min="1283" max="1283" width="15.8984375" style="82" customWidth="1"/>
    <col min="1284" max="1284" width="7.34765625" style="82" customWidth="1"/>
    <col min="1285" max="1285" width="15.44921875" style="82" customWidth="1"/>
    <col min="1286" max="1286" width="22.046875" style="82" customWidth="1"/>
    <col min="1287" max="1536" width="9.296875" style="82"/>
    <col min="1537" max="1537" width="4.6484375" style="82" customWidth="1"/>
    <col min="1538" max="1538" width="54.44921875" style="82" customWidth="1"/>
    <col min="1539" max="1539" width="15.8984375" style="82" customWidth="1"/>
    <col min="1540" max="1540" width="7.34765625" style="82" customWidth="1"/>
    <col min="1541" max="1541" width="15.44921875" style="82" customWidth="1"/>
    <col min="1542" max="1542" width="22.046875" style="82" customWidth="1"/>
    <col min="1543" max="1792" width="9.296875" style="82"/>
    <col min="1793" max="1793" width="4.6484375" style="82" customWidth="1"/>
    <col min="1794" max="1794" width="54.44921875" style="82" customWidth="1"/>
    <col min="1795" max="1795" width="15.8984375" style="82" customWidth="1"/>
    <col min="1796" max="1796" width="7.34765625" style="82" customWidth="1"/>
    <col min="1797" max="1797" width="15.44921875" style="82" customWidth="1"/>
    <col min="1798" max="1798" width="22.046875" style="82" customWidth="1"/>
    <col min="1799" max="2048" width="9.296875" style="82"/>
    <col min="2049" max="2049" width="4.6484375" style="82" customWidth="1"/>
    <col min="2050" max="2050" width="54.44921875" style="82" customWidth="1"/>
    <col min="2051" max="2051" width="15.8984375" style="82" customWidth="1"/>
    <col min="2052" max="2052" width="7.34765625" style="82" customWidth="1"/>
    <col min="2053" max="2053" width="15.44921875" style="82" customWidth="1"/>
    <col min="2054" max="2054" width="22.046875" style="82" customWidth="1"/>
    <col min="2055" max="2304" width="9.296875" style="82"/>
    <col min="2305" max="2305" width="4.6484375" style="82" customWidth="1"/>
    <col min="2306" max="2306" width="54.44921875" style="82" customWidth="1"/>
    <col min="2307" max="2307" width="15.8984375" style="82" customWidth="1"/>
    <col min="2308" max="2308" width="7.34765625" style="82" customWidth="1"/>
    <col min="2309" max="2309" width="15.44921875" style="82" customWidth="1"/>
    <col min="2310" max="2310" width="22.046875" style="82" customWidth="1"/>
    <col min="2311" max="2560" width="9.296875" style="82"/>
    <col min="2561" max="2561" width="4.6484375" style="82" customWidth="1"/>
    <col min="2562" max="2562" width="54.44921875" style="82" customWidth="1"/>
    <col min="2563" max="2563" width="15.8984375" style="82" customWidth="1"/>
    <col min="2564" max="2564" width="7.34765625" style="82" customWidth="1"/>
    <col min="2565" max="2565" width="15.44921875" style="82" customWidth="1"/>
    <col min="2566" max="2566" width="22.046875" style="82" customWidth="1"/>
    <col min="2567" max="2816" width="9.296875" style="82"/>
    <col min="2817" max="2817" width="4.6484375" style="82" customWidth="1"/>
    <col min="2818" max="2818" width="54.44921875" style="82" customWidth="1"/>
    <col min="2819" max="2819" width="15.8984375" style="82" customWidth="1"/>
    <col min="2820" max="2820" width="7.34765625" style="82" customWidth="1"/>
    <col min="2821" max="2821" width="15.44921875" style="82" customWidth="1"/>
    <col min="2822" max="2822" width="22.046875" style="82" customWidth="1"/>
    <col min="2823" max="3072" width="9.296875" style="82"/>
    <col min="3073" max="3073" width="4.6484375" style="82" customWidth="1"/>
    <col min="3074" max="3074" width="54.44921875" style="82" customWidth="1"/>
    <col min="3075" max="3075" width="15.8984375" style="82" customWidth="1"/>
    <col min="3076" max="3076" width="7.34765625" style="82" customWidth="1"/>
    <col min="3077" max="3077" width="15.44921875" style="82" customWidth="1"/>
    <col min="3078" max="3078" width="22.046875" style="82" customWidth="1"/>
    <col min="3079" max="3328" width="9.296875" style="82"/>
    <col min="3329" max="3329" width="4.6484375" style="82" customWidth="1"/>
    <col min="3330" max="3330" width="54.44921875" style="82" customWidth="1"/>
    <col min="3331" max="3331" width="15.8984375" style="82" customWidth="1"/>
    <col min="3332" max="3332" width="7.34765625" style="82" customWidth="1"/>
    <col min="3333" max="3333" width="15.44921875" style="82" customWidth="1"/>
    <col min="3334" max="3334" width="22.046875" style="82" customWidth="1"/>
    <col min="3335" max="3584" width="9.296875" style="82"/>
    <col min="3585" max="3585" width="4.6484375" style="82" customWidth="1"/>
    <col min="3586" max="3586" width="54.44921875" style="82" customWidth="1"/>
    <col min="3587" max="3587" width="15.8984375" style="82" customWidth="1"/>
    <col min="3588" max="3588" width="7.34765625" style="82" customWidth="1"/>
    <col min="3589" max="3589" width="15.44921875" style="82" customWidth="1"/>
    <col min="3590" max="3590" width="22.046875" style="82" customWidth="1"/>
    <col min="3591" max="3840" width="9.296875" style="82"/>
    <col min="3841" max="3841" width="4.6484375" style="82" customWidth="1"/>
    <col min="3842" max="3842" width="54.44921875" style="82" customWidth="1"/>
    <col min="3843" max="3843" width="15.8984375" style="82" customWidth="1"/>
    <col min="3844" max="3844" width="7.34765625" style="82" customWidth="1"/>
    <col min="3845" max="3845" width="15.44921875" style="82" customWidth="1"/>
    <col min="3846" max="3846" width="22.046875" style="82" customWidth="1"/>
    <col min="3847" max="4096" width="9.296875" style="82"/>
    <col min="4097" max="4097" width="4.6484375" style="82" customWidth="1"/>
    <col min="4098" max="4098" width="54.44921875" style="82" customWidth="1"/>
    <col min="4099" max="4099" width="15.8984375" style="82" customWidth="1"/>
    <col min="4100" max="4100" width="7.34765625" style="82" customWidth="1"/>
    <col min="4101" max="4101" width="15.44921875" style="82" customWidth="1"/>
    <col min="4102" max="4102" width="22.046875" style="82" customWidth="1"/>
    <col min="4103" max="4352" width="9.296875" style="82"/>
    <col min="4353" max="4353" width="4.6484375" style="82" customWidth="1"/>
    <col min="4354" max="4354" width="54.44921875" style="82" customWidth="1"/>
    <col min="4355" max="4355" width="15.8984375" style="82" customWidth="1"/>
    <col min="4356" max="4356" width="7.34765625" style="82" customWidth="1"/>
    <col min="4357" max="4357" width="15.44921875" style="82" customWidth="1"/>
    <col min="4358" max="4358" width="22.046875" style="82" customWidth="1"/>
    <col min="4359" max="4608" width="9.296875" style="82"/>
    <col min="4609" max="4609" width="4.6484375" style="82" customWidth="1"/>
    <col min="4610" max="4610" width="54.44921875" style="82" customWidth="1"/>
    <col min="4611" max="4611" width="15.8984375" style="82" customWidth="1"/>
    <col min="4612" max="4612" width="7.34765625" style="82" customWidth="1"/>
    <col min="4613" max="4613" width="15.44921875" style="82" customWidth="1"/>
    <col min="4614" max="4614" width="22.046875" style="82" customWidth="1"/>
    <col min="4615" max="4864" width="9.296875" style="82"/>
    <col min="4865" max="4865" width="4.6484375" style="82" customWidth="1"/>
    <col min="4866" max="4866" width="54.44921875" style="82" customWidth="1"/>
    <col min="4867" max="4867" width="15.8984375" style="82" customWidth="1"/>
    <col min="4868" max="4868" width="7.34765625" style="82" customWidth="1"/>
    <col min="4869" max="4869" width="15.44921875" style="82" customWidth="1"/>
    <col min="4870" max="4870" width="22.046875" style="82" customWidth="1"/>
    <col min="4871" max="5120" width="9.296875" style="82"/>
    <col min="5121" max="5121" width="4.6484375" style="82" customWidth="1"/>
    <col min="5122" max="5122" width="54.44921875" style="82" customWidth="1"/>
    <col min="5123" max="5123" width="15.8984375" style="82" customWidth="1"/>
    <col min="5124" max="5124" width="7.34765625" style="82" customWidth="1"/>
    <col min="5125" max="5125" width="15.44921875" style="82" customWidth="1"/>
    <col min="5126" max="5126" width="22.046875" style="82" customWidth="1"/>
    <col min="5127" max="5376" width="9.296875" style="82"/>
    <col min="5377" max="5377" width="4.6484375" style="82" customWidth="1"/>
    <col min="5378" max="5378" width="54.44921875" style="82" customWidth="1"/>
    <col min="5379" max="5379" width="15.8984375" style="82" customWidth="1"/>
    <col min="5380" max="5380" width="7.34765625" style="82" customWidth="1"/>
    <col min="5381" max="5381" width="15.44921875" style="82" customWidth="1"/>
    <col min="5382" max="5382" width="22.046875" style="82" customWidth="1"/>
    <col min="5383" max="5632" width="9.296875" style="82"/>
    <col min="5633" max="5633" width="4.6484375" style="82" customWidth="1"/>
    <col min="5634" max="5634" width="54.44921875" style="82" customWidth="1"/>
    <col min="5635" max="5635" width="15.8984375" style="82" customWidth="1"/>
    <col min="5636" max="5636" width="7.34765625" style="82" customWidth="1"/>
    <col min="5637" max="5637" width="15.44921875" style="82" customWidth="1"/>
    <col min="5638" max="5638" width="22.046875" style="82" customWidth="1"/>
    <col min="5639" max="5888" width="9.296875" style="82"/>
    <col min="5889" max="5889" width="4.6484375" style="82" customWidth="1"/>
    <col min="5890" max="5890" width="54.44921875" style="82" customWidth="1"/>
    <col min="5891" max="5891" width="15.8984375" style="82" customWidth="1"/>
    <col min="5892" max="5892" width="7.34765625" style="82" customWidth="1"/>
    <col min="5893" max="5893" width="15.44921875" style="82" customWidth="1"/>
    <col min="5894" max="5894" width="22.046875" style="82" customWidth="1"/>
    <col min="5895" max="6144" width="9.296875" style="82"/>
    <col min="6145" max="6145" width="4.6484375" style="82" customWidth="1"/>
    <col min="6146" max="6146" width="54.44921875" style="82" customWidth="1"/>
    <col min="6147" max="6147" width="15.8984375" style="82" customWidth="1"/>
    <col min="6148" max="6148" width="7.34765625" style="82" customWidth="1"/>
    <col min="6149" max="6149" width="15.44921875" style="82" customWidth="1"/>
    <col min="6150" max="6150" width="22.046875" style="82" customWidth="1"/>
    <col min="6151" max="6400" width="9.296875" style="82"/>
    <col min="6401" max="6401" width="4.6484375" style="82" customWidth="1"/>
    <col min="6402" max="6402" width="54.44921875" style="82" customWidth="1"/>
    <col min="6403" max="6403" width="15.8984375" style="82" customWidth="1"/>
    <col min="6404" max="6404" width="7.34765625" style="82" customWidth="1"/>
    <col min="6405" max="6405" width="15.44921875" style="82" customWidth="1"/>
    <col min="6406" max="6406" width="22.046875" style="82" customWidth="1"/>
    <col min="6407" max="6656" width="9.296875" style="82"/>
    <col min="6657" max="6657" width="4.6484375" style="82" customWidth="1"/>
    <col min="6658" max="6658" width="54.44921875" style="82" customWidth="1"/>
    <col min="6659" max="6659" width="15.8984375" style="82" customWidth="1"/>
    <col min="6660" max="6660" width="7.34765625" style="82" customWidth="1"/>
    <col min="6661" max="6661" width="15.44921875" style="82" customWidth="1"/>
    <col min="6662" max="6662" width="22.046875" style="82" customWidth="1"/>
    <col min="6663" max="6912" width="9.296875" style="82"/>
    <col min="6913" max="6913" width="4.6484375" style="82" customWidth="1"/>
    <col min="6914" max="6914" width="54.44921875" style="82" customWidth="1"/>
    <col min="6915" max="6915" width="15.8984375" style="82" customWidth="1"/>
    <col min="6916" max="6916" width="7.34765625" style="82" customWidth="1"/>
    <col min="6917" max="6917" width="15.44921875" style="82" customWidth="1"/>
    <col min="6918" max="6918" width="22.046875" style="82" customWidth="1"/>
    <col min="6919" max="7168" width="9.296875" style="82"/>
    <col min="7169" max="7169" width="4.6484375" style="82" customWidth="1"/>
    <col min="7170" max="7170" width="54.44921875" style="82" customWidth="1"/>
    <col min="7171" max="7171" width="15.8984375" style="82" customWidth="1"/>
    <col min="7172" max="7172" width="7.34765625" style="82" customWidth="1"/>
    <col min="7173" max="7173" width="15.44921875" style="82" customWidth="1"/>
    <col min="7174" max="7174" width="22.046875" style="82" customWidth="1"/>
    <col min="7175" max="7424" width="9.296875" style="82"/>
    <col min="7425" max="7425" width="4.6484375" style="82" customWidth="1"/>
    <col min="7426" max="7426" width="54.44921875" style="82" customWidth="1"/>
    <col min="7427" max="7427" width="15.8984375" style="82" customWidth="1"/>
    <col min="7428" max="7428" width="7.34765625" style="82" customWidth="1"/>
    <col min="7429" max="7429" width="15.44921875" style="82" customWidth="1"/>
    <col min="7430" max="7430" width="22.046875" style="82" customWidth="1"/>
    <col min="7431" max="7680" width="9.296875" style="82"/>
    <col min="7681" max="7681" width="4.6484375" style="82" customWidth="1"/>
    <col min="7682" max="7682" width="54.44921875" style="82" customWidth="1"/>
    <col min="7683" max="7683" width="15.8984375" style="82" customWidth="1"/>
    <col min="7684" max="7684" width="7.34765625" style="82" customWidth="1"/>
    <col min="7685" max="7685" width="15.44921875" style="82" customWidth="1"/>
    <col min="7686" max="7686" width="22.046875" style="82" customWidth="1"/>
    <col min="7687" max="7936" width="9.296875" style="82"/>
    <col min="7937" max="7937" width="4.6484375" style="82" customWidth="1"/>
    <col min="7938" max="7938" width="54.44921875" style="82" customWidth="1"/>
    <col min="7939" max="7939" width="15.8984375" style="82" customWidth="1"/>
    <col min="7940" max="7940" width="7.34765625" style="82" customWidth="1"/>
    <col min="7941" max="7941" width="15.44921875" style="82" customWidth="1"/>
    <col min="7942" max="7942" width="22.046875" style="82" customWidth="1"/>
    <col min="7943" max="8192" width="9.296875" style="82"/>
    <col min="8193" max="8193" width="4.6484375" style="82" customWidth="1"/>
    <col min="8194" max="8194" width="54.44921875" style="82" customWidth="1"/>
    <col min="8195" max="8195" width="15.8984375" style="82" customWidth="1"/>
    <col min="8196" max="8196" width="7.34765625" style="82" customWidth="1"/>
    <col min="8197" max="8197" width="15.44921875" style="82" customWidth="1"/>
    <col min="8198" max="8198" width="22.046875" style="82" customWidth="1"/>
    <col min="8199" max="8448" width="9.296875" style="82"/>
    <col min="8449" max="8449" width="4.6484375" style="82" customWidth="1"/>
    <col min="8450" max="8450" width="54.44921875" style="82" customWidth="1"/>
    <col min="8451" max="8451" width="15.8984375" style="82" customWidth="1"/>
    <col min="8452" max="8452" width="7.34765625" style="82" customWidth="1"/>
    <col min="8453" max="8453" width="15.44921875" style="82" customWidth="1"/>
    <col min="8454" max="8454" width="22.046875" style="82" customWidth="1"/>
    <col min="8455" max="8704" width="9.296875" style="82"/>
    <col min="8705" max="8705" width="4.6484375" style="82" customWidth="1"/>
    <col min="8706" max="8706" width="54.44921875" style="82" customWidth="1"/>
    <col min="8707" max="8707" width="15.8984375" style="82" customWidth="1"/>
    <col min="8708" max="8708" width="7.34765625" style="82" customWidth="1"/>
    <col min="8709" max="8709" width="15.44921875" style="82" customWidth="1"/>
    <col min="8710" max="8710" width="22.046875" style="82" customWidth="1"/>
    <col min="8711" max="8960" width="9.296875" style="82"/>
    <col min="8961" max="8961" width="4.6484375" style="82" customWidth="1"/>
    <col min="8962" max="8962" width="54.44921875" style="82" customWidth="1"/>
    <col min="8963" max="8963" width="15.8984375" style="82" customWidth="1"/>
    <col min="8964" max="8964" width="7.34765625" style="82" customWidth="1"/>
    <col min="8965" max="8965" width="15.44921875" style="82" customWidth="1"/>
    <col min="8966" max="8966" width="22.046875" style="82" customWidth="1"/>
    <col min="8967" max="9216" width="9.296875" style="82"/>
    <col min="9217" max="9217" width="4.6484375" style="82" customWidth="1"/>
    <col min="9218" max="9218" width="54.44921875" style="82" customWidth="1"/>
    <col min="9219" max="9219" width="15.8984375" style="82" customWidth="1"/>
    <col min="9220" max="9220" width="7.34765625" style="82" customWidth="1"/>
    <col min="9221" max="9221" width="15.44921875" style="82" customWidth="1"/>
    <col min="9222" max="9222" width="22.046875" style="82" customWidth="1"/>
    <col min="9223" max="9472" width="9.296875" style="82"/>
    <col min="9473" max="9473" width="4.6484375" style="82" customWidth="1"/>
    <col min="9474" max="9474" width="54.44921875" style="82" customWidth="1"/>
    <col min="9475" max="9475" width="15.8984375" style="82" customWidth="1"/>
    <col min="9476" max="9476" width="7.34765625" style="82" customWidth="1"/>
    <col min="9477" max="9477" width="15.44921875" style="82" customWidth="1"/>
    <col min="9478" max="9478" width="22.046875" style="82" customWidth="1"/>
    <col min="9479" max="9728" width="9.296875" style="82"/>
    <col min="9729" max="9729" width="4.6484375" style="82" customWidth="1"/>
    <col min="9730" max="9730" width="54.44921875" style="82" customWidth="1"/>
    <col min="9731" max="9731" width="15.8984375" style="82" customWidth="1"/>
    <col min="9732" max="9732" width="7.34765625" style="82" customWidth="1"/>
    <col min="9733" max="9733" width="15.44921875" style="82" customWidth="1"/>
    <col min="9734" max="9734" width="22.046875" style="82" customWidth="1"/>
    <col min="9735" max="9984" width="9.296875" style="82"/>
    <col min="9985" max="9985" width="4.6484375" style="82" customWidth="1"/>
    <col min="9986" max="9986" width="54.44921875" style="82" customWidth="1"/>
    <col min="9987" max="9987" width="15.8984375" style="82" customWidth="1"/>
    <col min="9988" max="9988" width="7.34765625" style="82" customWidth="1"/>
    <col min="9989" max="9989" width="15.44921875" style="82" customWidth="1"/>
    <col min="9990" max="9990" width="22.046875" style="82" customWidth="1"/>
    <col min="9991" max="10240" width="9.296875" style="82"/>
    <col min="10241" max="10241" width="4.6484375" style="82" customWidth="1"/>
    <col min="10242" max="10242" width="54.44921875" style="82" customWidth="1"/>
    <col min="10243" max="10243" width="15.8984375" style="82" customWidth="1"/>
    <col min="10244" max="10244" width="7.34765625" style="82" customWidth="1"/>
    <col min="10245" max="10245" width="15.44921875" style="82" customWidth="1"/>
    <col min="10246" max="10246" width="22.046875" style="82" customWidth="1"/>
    <col min="10247" max="10496" width="9.296875" style="82"/>
    <col min="10497" max="10497" width="4.6484375" style="82" customWidth="1"/>
    <col min="10498" max="10498" width="54.44921875" style="82" customWidth="1"/>
    <col min="10499" max="10499" width="15.8984375" style="82" customWidth="1"/>
    <col min="10500" max="10500" width="7.34765625" style="82" customWidth="1"/>
    <col min="10501" max="10501" width="15.44921875" style="82" customWidth="1"/>
    <col min="10502" max="10502" width="22.046875" style="82" customWidth="1"/>
    <col min="10503" max="10752" width="9.296875" style="82"/>
    <col min="10753" max="10753" width="4.6484375" style="82" customWidth="1"/>
    <col min="10754" max="10754" width="54.44921875" style="82" customWidth="1"/>
    <col min="10755" max="10755" width="15.8984375" style="82" customWidth="1"/>
    <col min="10756" max="10756" width="7.34765625" style="82" customWidth="1"/>
    <col min="10757" max="10757" width="15.44921875" style="82" customWidth="1"/>
    <col min="10758" max="10758" width="22.046875" style="82" customWidth="1"/>
    <col min="10759" max="11008" width="9.296875" style="82"/>
    <col min="11009" max="11009" width="4.6484375" style="82" customWidth="1"/>
    <col min="11010" max="11010" width="54.44921875" style="82" customWidth="1"/>
    <col min="11011" max="11011" width="15.8984375" style="82" customWidth="1"/>
    <col min="11012" max="11012" width="7.34765625" style="82" customWidth="1"/>
    <col min="11013" max="11013" width="15.44921875" style="82" customWidth="1"/>
    <col min="11014" max="11014" width="22.046875" style="82" customWidth="1"/>
    <col min="11015" max="11264" width="9.296875" style="82"/>
    <col min="11265" max="11265" width="4.6484375" style="82" customWidth="1"/>
    <col min="11266" max="11266" width="54.44921875" style="82" customWidth="1"/>
    <col min="11267" max="11267" width="15.8984375" style="82" customWidth="1"/>
    <col min="11268" max="11268" width="7.34765625" style="82" customWidth="1"/>
    <col min="11269" max="11269" width="15.44921875" style="82" customWidth="1"/>
    <col min="11270" max="11270" width="22.046875" style="82" customWidth="1"/>
    <col min="11271" max="11520" width="9.296875" style="82"/>
    <col min="11521" max="11521" width="4.6484375" style="82" customWidth="1"/>
    <col min="11522" max="11522" width="54.44921875" style="82" customWidth="1"/>
    <col min="11523" max="11523" width="15.8984375" style="82" customWidth="1"/>
    <col min="11524" max="11524" width="7.34765625" style="82" customWidth="1"/>
    <col min="11525" max="11525" width="15.44921875" style="82" customWidth="1"/>
    <col min="11526" max="11526" width="22.046875" style="82" customWidth="1"/>
    <col min="11527" max="11776" width="9.296875" style="82"/>
    <col min="11777" max="11777" width="4.6484375" style="82" customWidth="1"/>
    <col min="11778" max="11778" width="54.44921875" style="82" customWidth="1"/>
    <col min="11779" max="11779" width="15.8984375" style="82" customWidth="1"/>
    <col min="11780" max="11780" width="7.34765625" style="82" customWidth="1"/>
    <col min="11781" max="11781" width="15.44921875" style="82" customWidth="1"/>
    <col min="11782" max="11782" width="22.046875" style="82" customWidth="1"/>
    <col min="11783" max="12032" width="9.296875" style="82"/>
    <col min="12033" max="12033" width="4.6484375" style="82" customWidth="1"/>
    <col min="12034" max="12034" width="54.44921875" style="82" customWidth="1"/>
    <col min="12035" max="12035" width="15.8984375" style="82" customWidth="1"/>
    <col min="12036" max="12036" width="7.34765625" style="82" customWidth="1"/>
    <col min="12037" max="12037" width="15.44921875" style="82" customWidth="1"/>
    <col min="12038" max="12038" width="22.046875" style="82" customWidth="1"/>
    <col min="12039" max="12288" width="9.296875" style="82"/>
    <col min="12289" max="12289" width="4.6484375" style="82" customWidth="1"/>
    <col min="12290" max="12290" width="54.44921875" style="82" customWidth="1"/>
    <col min="12291" max="12291" width="15.8984375" style="82" customWidth="1"/>
    <col min="12292" max="12292" width="7.34765625" style="82" customWidth="1"/>
    <col min="12293" max="12293" width="15.44921875" style="82" customWidth="1"/>
    <col min="12294" max="12294" width="22.046875" style="82" customWidth="1"/>
    <col min="12295" max="12544" width="9.296875" style="82"/>
    <col min="12545" max="12545" width="4.6484375" style="82" customWidth="1"/>
    <col min="12546" max="12546" width="54.44921875" style="82" customWidth="1"/>
    <col min="12547" max="12547" width="15.8984375" style="82" customWidth="1"/>
    <col min="12548" max="12548" width="7.34765625" style="82" customWidth="1"/>
    <col min="12549" max="12549" width="15.44921875" style="82" customWidth="1"/>
    <col min="12550" max="12550" width="22.046875" style="82" customWidth="1"/>
    <col min="12551" max="12800" width="9.296875" style="82"/>
    <col min="12801" max="12801" width="4.6484375" style="82" customWidth="1"/>
    <col min="12802" max="12802" width="54.44921875" style="82" customWidth="1"/>
    <col min="12803" max="12803" width="15.8984375" style="82" customWidth="1"/>
    <col min="12804" max="12804" width="7.34765625" style="82" customWidth="1"/>
    <col min="12805" max="12805" width="15.44921875" style="82" customWidth="1"/>
    <col min="12806" max="12806" width="22.046875" style="82" customWidth="1"/>
    <col min="12807" max="13056" width="9.296875" style="82"/>
    <col min="13057" max="13057" width="4.6484375" style="82" customWidth="1"/>
    <col min="13058" max="13058" width="54.44921875" style="82" customWidth="1"/>
    <col min="13059" max="13059" width="15.8984375" style="82" customWidth="1"/>
    <col min="13060" max="13060" width="7.34765625" style="82" customWidth="1"/>
    <col min="13061" max="13061" width="15.44921875" style="82" customWidth="1"/>
    <col min="13062" max="13062" width="22.046875" style="82" customWidth="1"/>
    <col min="13063" max="13312" width="9.296875" style="82"/>
    <col min="13313" max="13313" width="4.6484375" style="82" customWidth="1"/>
    <col min="13314" max="13314" width="54.44921875" style="82" customWidth="1"/>
    <col min="13315" max="13315" width="15.8984375" style="82" customWidth="1"/>
    <col min="13316" max="13316" width="7.34765625" style="82" customWidth="1"/>
    <col min="13317" max="13317" width="15.44921875" style="82" customWidth="1"/>
    <col min="13318" max="13318" width="22.046875" style="82" customWidth="1"/>
    <col min="13319" max="13568" width="9.296875" style="82"/>
    <col min="13569" max="13569" width="4.6484375" style="82" customWidth="1"/>
    <col min="13570" max="13570" width="54.44921875" style="82" customWidth="1"/>
    <col min="13571" max="13571" width="15.8984375" style="82" customWidth="1"/>
    <col min="13572" max="13572" width="7.34765625" style="82" customWidth="1"/>
    <col min="13573" max="13573" width="15.44921875" style="82" customWidth="1"/>
    <col min="13574" max="13574" width="22.046875" style="82" customWidth="1"/>
    <col min="13575" max="13824" width="9.296875" style="82"/>
    <col min="13825" max="13825" width="4.6484375" style="82" customWidth="1"/>
    <col min="13826" max="13826" width="54.44921875" style="82" customWidth="1"/>
    <col min="13827" max="13827" width="15.8984375" style="82" customWidth="1"/>
    <col min="13828" max="13828" width="7.34765625" style="82" customWidth="1"/>
    <col min="13829" max="13829" width="15.44921875" style="82" customWidth="1"/>
    <col min="13830" max="13830" width="22.046875" style="82" customWidth="1"/>
    <col min="13831" max="14080" width="9.296875" style="82"/>
    <col min="14081" max="14081" width="4.6484375" style="82" customWidth="1"/>
    <col min="14082" max="14082" width="54.44921875" style="82" customWidth="1"/>
    <col min="14083" max="14083" width="15.8984375" style="82" customWidth="1"/>
    <col min="14084" max="14084" width="7.34765625" style="82" customWidth="1"/>
    <col min="14085" max="14085" width="15.44921875" style="82" customWidth="1"/>
    <col min="14086" max="14086" width="22.046875" style="82" customWidth="1"/>
    <col min="14087" max="14336" width="9.296875" style="82"/>
    <col min="14337" max="14337" width="4.6484375" style="82" customWidth="1"/>
    <col min="14338" max="14338" width="54.44921875" style="82" customWidth="1"/>
    <col min="14339" max="14339" width="15.8984375" style="82" customWidth="1"/>
    <col min="14340" max="14340" width="7.34765625" style="82" customWidth="1"/>
    <col min="14341" max="14341" width="15.44921875" style="82" customWidth="1"/>
    <col min="14342" max="14342" width="22.046875" style="82" customWidth="1"/>
    <col min="14343" max="14592" width="9.296875" style="82"/>
    <col min="14593" max="14593" width="4.6484375" style="82" customWidth="1"/>
    <col min="14594" max="14594" width="54.44921875" style="82" customWidth="1"/>
    <col min="14595" max="14595" width="15.8984375" style="82" customWidth="1"/>
    <col min="14596" max="14596" width="7.34765625" style="82" customWidth="1"/>
    <col min="14597" max="14597" width="15.44921875" style="82" customWidth="1"/>
    <col min="14598" max="14598" width="22.046875" style="82" customWidth="1"/>
    <col min="14599" max="14848" width="9.296875" style="82"/>
    <col min="14849" max="14849" width="4.6484375" style="82" customWidth="1"/>
    <col min="14850" max="14850" width="54.44921875" style="82" customWidth="1"/>
    <col min="14851" max="14851" width="15.8984375" style="82" customWidth="1"/>
    <col min="14852" max="14852" width="7.34765625" style="82" customWidth="1"/>
    <col min="14853" max="14853" width="15.44921875" style="82" customWidth="1"/>
    <col min="14854" max="14854" width="22.046875" style="82" customWidth="1"/>
    <col min="14855" max="15104" width="9.296875" style="82"/>
    <col min="15105" max="15105" width="4.6484375" style="82" customWidth="1"/>
    <col min="15106" max="15106" width="54.44921875" style="82" customWidth="1"/>
    <col min="15107" max="15107" width="15.8984375" style="82" customWidth="1"/>
    <col min="15108" max="15108" width="7.34765625" style="82" customWidth="1"/>
    <col min="15109" max="15109" width="15.44921875" style="82" customWidth="1"/>
    <col min="15110" max="15110" width="22.046875" style="82" customWidth="1"/>
    <col min="15111" max="15360" width="9.296875" style="82"/>
    <col min="15361" max="15361" width="4.6484375" style="82" customWidth="1"/>
    <col min="15362" max="15362" width="54.44921875" style="82" customWidth="1"/>
    <col min="15363" max="15363" width="15.8984375" style="82" customWidth="1"/>
    <col min="15364" max="15364" width="7.34765625" style="82" customWidth="1"/>
    <col min="15365" max="15365" width="15.44921875" style="82" customWidth="1"/>
    <col min="15366" max="15366" width="22.046875" style="82" customWidth="1"/>
    <col min="15367" max="15616" width="9.296875" style="82"/>
    <col min="15617" max="15617" width="4.6484375" style="82" customWidth="1"/>
    <col min="15618" max="15618" width="54.44921875" style="82" customWidth="1"/>
    <col min="15619" max="15619" width="15.8984375" style="82" customWidth="1"/>
    <col min="15620" max="15620" width="7.34765625" style="82" customWidth="1"/>
    <col min="15621" max="15621" width="15.44921875" style="82" customWidth="1"/>
    <col min="15622" max="15622" width="22.046875" style="82" customWidth="1"/>
    <col min="15623" max="15872" width="9.296875" style="82"/>
    <col min="15873" max="15873" width="4.6484375" style="82" customWidth="1"/>
    <col min="15874" max="15874" width="54.44921875" style="82" customWidth="1"/>
    <col min="15875" max="15875" width="15.8984375" style="82" customWidth="1"/>
    <col min="15876" max="15876" width="7.34765625" style="82" customWidth="1"/>
    <col min="15877" max="15877" width="15.44921875" style="82" customWidth="1"/>
    <col min="15878" max="15878" width="22.046875" style="82" customWidth="1"/>
    <col min="15879" max="16128" width="9.296875" style="82"/>
    <col min="16129" max="16129" width="4.6484375" style="82" customWidth="1"/>
    <col min="16130" max="16130" width="54.44921875" style="82" customWidth="1"/>
    <col min="16131" max="16131" width="15.8984375" style="82" customWidth="1"/>
    <col min="16132" max="16132" width="7.34765625" style="82" customWidth="1"/>
    <col min="16133" max="16133" width="15.44921875" style="82" customWidth="1"/>
    <col min="16134" max="16134" width="22.046875" style="82" customWidth="1"/>
    <col min="16135" max="16384" width="9.296875" style="82"/>
  </cols>
  <sheetData>
    <row r="1" spans="1:6" ht="21.75" customHeight="1" x14ac:dyDescent="0.15">
      <c r="A1" s="163" t="s">
        <v>19</v>
      </c>
      <c r="B1" s="164"/>
      <c r="C1" s="164"/>
      <c r="D1" s="164"/>
      <c r="E1" s="164"/>
      <c r="F1" s="165"/>
    </row>
    <row r="2" spans="1:6" s="80" customFormat="1" ht="28.5" customHeight="1" x14ac:dyDescent="0.15">
      <c r="A2" s="85" t="s">
        <v>20</v>
      </c>
      <c r="B2" s="86" t="s">
        <v>21</v>
      </c>
      <c r="C2" s="87" t="s">
        <v>22</v>
      </c>
      <c r="D2" s="87" t="s">
        <v>23</v>
      </c>
      <c r="E2" s="87" t="s">
        <v>24</v>
      </c>
      <c r="F2" s="88" t="s">
        <v>25</v>
      </c>
    </row>
    <row r="3" spans="1:6" ht="19.7" customHeight="1" x14ac:dyDescent="0.15">
      <c r="A3" s="89">
        <v>1</v>
      </c>
      <c r="B3" s="90">
        <v>2</v>
      </c>
      <c r="C3" s="91">
        <v>3</v>
      </c>
      <c r="D3" s="91">
        <v>4</v>
      </c>
      <c r="E3" s="91">
        <v>5</v>
      </c>
      <c r="F3" s="92">
        <v>6</v>
      </c>
    </row>
    <row r="4" spans="1:6" ht="226.5" customHeight="1" x14ac:dyDescent="0.15">
      <c r="A4" s="93">
        <v>6</v>
      </c>
      <c r="B4" s="94" t="s">
        <v>26</v>
      </c>
      <c r="C4" s="95"/>
      <c r="D4" s="96"/>
      <c r="E4" s="96"/>
      <c r="F4" s="97"/>
    </row>
    <row r="5" spans="1:6" x14ac:dyDescent="0.15">
      <c r="A5" s="154" t="s">
        <v>107</v>
      </c>
      <c r="B5" s="149" t="s">
        <v>108</v>
      </c>
      <c r="C5" s="95"/>
      <c r="D5" s="96"/>
      <c r="E5" s="96"/>
      <c r="F5" s="97"/>
    </row>
    <row r="6" spans="1:6" x14ac:dyDescent="0.15">
      <c r="A6" s="98" t="s">
        <v>29</v>
      </c>
      <c r="B6" s="99" t="s">
        <v>30</v>
      </c>
      <c r="C6" s="101">
        <v>2.2000000000000002</v>
      </c>
      <c r="D6" s="102" t="s">
        <v>31</v>
      </c>
      <c r="E6" s="100"/>
      <c r="F6" s="97"/>
    </row>
    <row r="7" spans="1:6" x14ac:dyDescent="0.15">
      <c r="A7" s="103"/>
      <c r="B7" s="146" t="s">
        <v>32</v>
      </c>
      <c r="C7" s="101">
        <f>SUM(C6*20%)</f>
        <v>0.44000000000000006</v>
      </c>
      <c r="D7" s="96"/>
      <c r="E7" s="100"/>
      <c r="F7" s="97"/>
    </row>
    <row r="8" spans="1:6" x14ac:dyDescent="0.15">
      <c r="A8" s="98" t="s">
        <v>27</v>
      </c>
      <c r="B8" s="99" t="s">
        <v>28</v>
      </c>
      <c r="C8" s="96"/>
      <c r="D8" s="96"/>
      <c r="E8" s="100"/>
      <c r="F8" s="97"/>
    </row>
    <row r="9" spans="1:6" ht="17.25" customHeight="1" x14ac:dyDescent="0.15">
      <c r="A9" s="98" t="s">
        <v>29</v>
      </c>
      <c r="B9" s="99" t="s">
        <v>30</v>
      </c>
      <c r="C9" s="101">
        <v>3.83</v>
      </c>
      <c r="D9" s="102" t="s">
        <v>31</v>
      </c>
      <c r="E9" s="100"/>
      <c r="F9" s="97"/>
    </row>
    <row r="10" spans="1:6" x14ac:dyDescent="0.15">
      <c r="A10" s="103"/>
      <c r="B10" s="94" t="s">
        <v>32</v>
      </c>
      <c r="C10" s="101">
        <f>SUM(C9*20%)</f>
        <v>0.76600000000000001</v>
      </c>
      <c r="D10" s="96"/>
      <c r="E10" s="100"/>
      <c r="F10" s="97"/>
    </row>
    <row r="11" spans="1:6" x14ac:dyDescent="0.15">
      <c r="A11" s="104" t="s">
        <v>33</v>
      </c>
      <c r="B11" s="99" t="s">
        <v>34</v>
      </c>
      <c r="C11" s="96"/>
      <c r="D11" s="96"/>
      <c r="E11" s="100"/>
      <c r="F11" s="97"/>
    </row>
    <row r="12" spans="1:6" x14ac:dyDescent="0.15">
      <c r="A12" s="105" t="s">
        <v>29</v>
      </c>
      <c r="B12" s="99" t="s">
        <v>30</v>
      </c>
      <c r="C12" s="101">
        <v>3.75</v>
      </c>
      <c r="D12" s="102" t="s">
        <v>31</v>
      </c>
      <c r="E12" s="100"/>
      <c r="F12" s="97"/>
    </row>
    <row r="13" spans="1:6" x14ac:dyDescent="0.15">
      <c r="A13" s="103"/>
      <c r="B13" s="94" t="s">
        <v>32</v>
      </c>
      <c r="C13" s="101">
        <f>SUM(C12*20%)</f>
        <v>0.75</v>
      </c>
      <c r="D13" s="96"/>
      <c r="E13" s="100"/>
      <c r="F13" s="97"/>
    </row>
    <row r="14" spans="1:6" x14ac:dyDescent="0.15">
      <c r="A14" s="103"/>
      <c r="B14" s="94"/>
      <c r="C14" s="101"/>
      <c r="D14" s="96"/>
      <c r="E14" s="100"/>
      <c r="F14" s="97"/>
    </row>
    <row r="15" spans="1:6" ht="122.25" x14ac:dyDescent="0.15">
      <c r="A15" s="98">
        <v>7</v>
      </c>
      <c r="B15" s="106" t="s">
        <v>35</v>
      </c>
      <c r="C15" s="96"/>
      <c r="D15" s="96"/>
      <c r="E15" s="100"/>
      <c r="F15" s="97"/>
    </row>
    <row r="16" spans="1:6" x14ac:dyDescent="0.15">
      <c r="A16" s="105" t="s">
        <v>29</v>
      </c>
      <c r="B16" s="99" t="s">
        <v>30</v>
      </c>
      <c r="C16" s="107">
        <v>1500</v>
      </c>
      <c r="D16" s="102" t="s">
        <v>36</v>
      </c>
      <c r="E16" s="100"/>
      <c r="F16" s="97"/>
    </row>
    <row r="17" spans="1:6" ht="118.5" customHeight="1" x14ac:dyDescent="0.15">
      <c r="A17" s="103">
        <v>9</v>
      </c>
      <c r="B17" s="147" t="s">
        <v>99</v>
      </c>
      <c r="C17" s="96"/>
      <c r="D17" s="96"/>
      <c r="E17" s="100"/>
      <c r="F17" s="97"/>
    </row>
    <row r="18" spans="1:6" ht="20.25" customHeight="1" x14ac:dyDescent="0.15">
      <c r="A18" s="105" t="s">
        <v>29</v>
      </c>
      <c r="B18" s="99" t="s">
        <v>30</v>
      </c>
      <c r="C18" s="101">
        <v>34.5</v>
      </c>
      <c r="D18" s="102" t="s">
        <v>31</v>
      </c>
      <c r="E18" s="100"/>
      <c r="F18" s="97"/>
    </row>
    <row r="19" spans="1:6" ht="98.25" x14ac:dyDescent="0.15">
      <c r="A19" s="98">
        <v>12</v>
      </c>
      <c r="B19" s="106" t="s">
        <v>37</v>
      </c>
      <c r="C19" s="95"/>
      <c r="D19" s="96"/>
      <c r="E19" s="100"/>
      <c r="F19" s="97"/>
    </row>
    <row r="20" spans="1:6" ht="14.25" customHeight="1" x14ac:dyDescent="0.15">
      <c r="A20" s="105" t="s">
        <v>29</v>
      </c>
      <c r="B20" s="99" t="s">
        <v>30</v>
      </c>
      <c r="C20" s="101">
        <v>242.56</v>
      </c>
      <c r="D20" s="102" t="s">
        <v>38</v>
      </c>
      <c r="E20" s="100"/>
      <c r="F20" s="97"/>
    </row>
    <row r="21" spans="1:6" ht="111.75" customHeight="1" x14ac:dyDescent="0.15">
      <c r="A21" s="98">
        <v>13</v>
      </c>
      <c r="B21" s="106" t="s">
        <v>39</v>
      </c>
      <c r="C21" s="95"/>
      <c r="D21" s="96"/>
      <c r="E21" s="100"/>
      <c r="F21" s="97"/>
    </row>
    <row r="22" spans="1:6" ht="23.25" customHeight="1" x14ac:dyDescent="0.15">
      <c r="A22" s="105" t="s">
        <v>29</v>
      </c>
      <c r="B22" s="99" t="s">
        <v>30</v>
      </c>
      <c r="C22" s="101">
        <v>208.55</v>
      </c>
      <c r="D22" s="102" t="s">
        <v>38</v>
      </c>
      <c r="E22" s="100"/>
      <c r="F22" s="97"/>
    </row>
    <row r="23" spans="1:6" ht="75.75" x14ac:dyDescent="0.15">
      <c r="A23" s="98">
        <v>14</v>
      </c>
      <c r="B23" s="108" t="s">
        <v>40</v>
      </c>
      <c r="C23" s="96"/>
      <c r="D23" s="96"/>
      <c r="E23" s="100"/>
      <c r="F23" s="97"/>
    </row>
    <row r="24" spans="1:6" ht="21.75" customHeight="1" x14ac:dyDescent="0.15">
      <c r="A24" s="105" t="s">
        <v>29</v>
      </c>
      <c r="B24" s="99" t="s">
        <v>30</v>
      </c>
      <c r="C24" s="101">
        <v>46.46</v>
      </c>
      <c r="D24" s="102" t="s">
        <v>38</v>
      </c>
      <c r="E24" s="100"/>
      <c r="F24" s="97"/>
    </row>
    <row r="25" spans="1:6" ht="30.75" customHeight="1" x14ac:dyDescent="0.15">
      <c r="A25" s="103"/>
      <c r="B25" s="109"/>
      <c r="C25" s="101">
        <v>21</v>
      </c>
      <c r="D25" s="95" t="s">
        <v>41</v>
      </c>
      <c r="E25" s="100"/>
      <c r="F25" s="97"/>
    </row>
    <row r="26" spans="1:6" x14ac:dyDescent="0.15">
      <c r="A26" s="103"/>
      <c r="B26" s="109"/>
      <c r="C26" s="101">
        <f>C24*C25</f>
        <v>975.66</v>
      </c>
      <c r="D26" s="102" t="s">
        <v>42</v>
      </c>
      <c r="E26" s="100"/>
      <c r="F26" s="97"/>
    </row>
    <row r="27" spans="1:6" x14ac:dyDescent="0.15">
      <c r="A27" s="103"/>
      <c r="B27" s="109"/>
      <c r="C27" s="96"/>
      <c r="D27" s="96"/>
      <c r="E27" s="100"/>
      <c r="F27" s="97"/>
    </row>
    <row r="28" spans="1:6" ht="255.75" customHeight="1" x14ac:dyDescent="0.15">
      <c r="A28" s="98">
        <v>19</v>
      </c>
      <c r="B28" s="108" t="s">
        <v>43</v>
      </c>
      <c r="C28" s="96"/>
      <c r="D28" s="96"/>
      <c r="E28" s="100"/>
      <c r="F28" s="97"/>
    </row>
    <row r="29" spans="1:6" ht="17.25" customHeight="1" x14ac:dyDescent="0.15">
      <c r="A29" s="105" t="s">
        <v>29</v>
      </c>
      <c r="B29" s="99" t="s">
        <v>30</v>
      </c>
      <c r="C29" s="101">
        <v>46.46</v>
      </c>
      <c r="D29" s="102" t="s">
        <v>38</v>
      </c>
      <c r="E29" s="100"/>
      <c r="F29" s="97"/>
    </row>
    <row r="30" spans="1:6" x14ac:dyDescent="0.15">
      <c r="A30" s="105"/>
      <c r="B30" s="99"/>
      <c r="C30" s="101"/>
      <c r="D30" s="102"/>
      <c r="E30" s="100"/>
      <c r="F30" s="97"/>
    </row>
    <row r="31" spans="1:6" ht="132" customHeight="1" x14ac:dyDescent="0.15">
      <c r="A31" s="98">
        <v>21</v>
      </c>
      <c r="B31" s="106" t="s">
        <v>44</v>
      </c>
      <c r="C31" s="96"/>
      <c r="D31" s="96"/>
      <c r="E31" s="100"/>
      <c r="F31" s="97"/>
    </row>
    <row r="32" spans="1:6" ht="23.25" customHeight="1" x14ac:dyDescent="0.15">
      <c r="A32" s="105" t="s">
        <v>29</v>
      </c>
      <c r="B32" s="99" t="s">
        <v>30</v>
      </c>
      <c r="C32" s="101">
        <v>348.42</v>
      </c>
      <c r="D32" s="102" t="s">
        <v>38</v>
      </c>
      <c r="E32" s="100"/>
      <c r="F32" s="97"/>
    </row>
    <row r="33" spans="1:6" x14ac:dyDescent="0.15">
      <c r="A33" s="105"/>
      <c r="B33" s="99"/>
      <c r="C33" s="101"/>
      <c r="D33" s="102"/>
      <c r="E33" s="100"/>
      <c r="F33" s="97"/>
    </row>
    <row r="34" spans="1:6" ht="80.25" customHeight="1" x14ac:dyDescent="0.15">
      <c r="A34" s="110">
        <v>25</v>
      </c>
      <c r="B34" s="106" t="s">
        <v>100</v>
      </c>
      <c r="C34" s="96"/>
      <c r="D34" s="96"/>
      <c r="E34" s="100"/>
      <c r="F34" s="97"/>
    </row>
    <row r="35" spans="1:6" x14ac:dyDescent="0.15">
      <c r="A35" s="103"/>
      <c r="B35" s="99" t="s">
        <v>45</v>
      </c>
      <c r="C35" s="96"/>
      <c r="D35" s="96"/>
      <c r="E35" s="100"/>
      <c r="F35" s="97"/>
    </row>
    <row r="36" spans="1:6" ht="18.75" customHeight="1" x14ac:dyDescent="0.15">
      <c r="A36" s="105" t="s">
        <v>29</v>
      </c>
      <c r="B36" s="99" t="s">
        <v>30</v>
      </c>
      <c r="C36" s="101">
        <v>268.58</v>
      </c>
      <c r="D36" s="102" t="s">
        <v>38</v>
      </c>
      <c r="E36" s="100"/>
      <c r="F36" s="97"/>
    </row>
    <row r="37" spans="1:6" x14ac:dyDescent="0.15">
      <c r="A37" s="105"/>
      <c r="B37" s="99"/>
      <c r="C37" s="101"/>
      <c r="D37" s="102"/>
      <c r="E37" s="100"/>
      <c r="F37" s="97"/>
    </row>
    <row r="38" spans="1:6" ht="93.75" customHeight="1" x14ac:dyDescent="0.15">
      <c r="A38" s="98">
        <v>26</v>
      </c>
      <c r="B38" s="106" t="s">
        <v>46</v>
      </c>
      <c r="C38" s="96"/>
      <c r="D38" s="102"/>
      <c r="E38" s="100"/>
      <c r="F38" s="97"/>
    </row>
    <row r="39" spans="1:6" ht="114.75" customHeight="1" x14ac:dyDescent="0.15">
      <c r="A39" s="111"/>
      <c r="B39" s="106" t="s">
        <v>47</v>
      </c>
      <c r="C39" s="96"/>
      <c r="D39" s="102"/>
      <c r="E39" s="100"/>
      <c r="F39" s="97"/>
    </row>
    <row r="40" spans="1:6" ht="13.5" customHeight="1" x14ac:dyDescent="0.15">
      <c r="A40" s="105" t="s">
        <v>29</v>
      </c>
      <c r="B40" s="99" t="s">
        <v>30</v>
      </c>
      <c r="C40" s="101">
        <v>268.58</v>
      </c>
      <c r="D40" s="102" t="s">
        <v>38</v>
      </c>
      <c r="E40" s="100"/>
      <c r="F40" s="97"/>
    </row>
    <row r="41" spans="1:6" ht="13.5" customHeight="1" x14ac:dyDescent="0.15">
      <c r="A41" s="105"/>
      <c r="B41" s="99"/>
      <c r="C41" s="101"/>
      <c r="D41" s="102"/>
      <c r="E41" s="100"/>
      <c r="F41" s="97"/>
    </row>
    <row r="42" spans="1:6" ht="110.25" x14ac:dyDescent="0.15">
      <c r="A42" s="98">
        <v>27</v>
      </c>
      <c r="B42" s="106" t="s">
        <v>48</v>
      </c>
      <c r="C42" s="95"/>
      <c r="D42" s="96"/>
      <c r="E42" s="100"/>
      <c r="F42" s="97"/>
    </row>
    <row r="43" spans="1:6" x14ac:dyDescent="0.15">
      <c r="A43" s="105" t="s">
        <v>29</v>
      </c>
      <c r="B43" s="99" t="s">
        <v>30</v>
      </c>
      <c r="C43" s="101">
        <v>580.98</v>
      </c>
      <c r="D43" s="102" t="s">
        <v>38</v>
      </c>
      <c r="E43" s="100"/>
      <c r="F43" s="97"/>
    </row>
    <row r="44" spans="1:6" x14ac:dyDescent="0.15">
      <c r="A44" s="105"/>
      <c r="B44" s="99"/>
      <c r="C44" s="101"/>
      <c r="D44" s="102"/>
      <c r="E44" s="100"/>
      <c r="F44" s="97"/>
    </row>
    <row r="45" spans="1:6" ht="124.5" customHeight="1" x14ac:dyDescent="0.15">
      <c r="A45" s="98">
        <v>28</v>
      </c>
      <c r="B45" s="147" t="s">
        <v>49</v>
      </c>
      <c r="C45" s="95"/>
      <c r="D45" s="96"/>
      <c r="E45" s="100"/>
      <c r="F45" s="97"/>
    </row>
    <row r="46" spans="1:6" ht="18.75" customHeight="1" x14ac:dyDescent="0.15">
      <c r="A46" s="105" t="s">
        <v>29</v>
      </c>
      <c r="B46" s="99" t="s">
        <v>30</v>
      </c>
      <c r="C46" s="101">
        <f>Sheet1!H84</f>
        <v>58.085501858736059</v>
      </c>
      <c r="D46" s="102" t="s">
        <v>38</v>
      </c>
      <c r="E46" s="100"/>
      <c r="F46" s="97"/>
    </row>
    <row r="47" spans="1:6" x14ac:dyDescent="0.15">
      <c r="A47" s="105"/>
      <c r="B47" s="99"/>
      <c r="C47" s="101"/>
      <c r="D47" s="102"/>
      <c r="E47" s="100"/>
      <c r="F47" s="97"/>
    </row>
    <row r="48" spans="1:6" ht="195" x14ac:dyDescent="0.15">
      <c r="A48" s="105">
        <v>29</v>
      </c>
      <c r="B48" s="146" t="s">
        <v>98</v>
      </c>
      <c r="C48" s="101">
        <f>Sheet1!H130</f>
        <v>99.628252788104092</v>
      </c>
      <c r="D48" s="102" t="s">
        <v>38</v>
      </c>
      <c r="E48" s="100"/>
      <c r="F48" s="97"/>
    </row>
    <row r="49" spans="1:6" ht="37.5" x14ac:dyDescent="0.15">
      <c r="A49" s="105"/>
      <c r="B49" s="99" t="s">
        <v>120</v>
      </c>
      <c r="C49" s="101">
        <v>930.02</v>
      </c>
      <c r="D49" s="102" t="s">
        <v>38</v>
      </c>
      <c r="E49" s="100"/>
      <c r="F49" s="97"/>
    </row>
    <row r="50" spans="1:6" ht="112.5" x14ac:dyDescent="0.15">
      <c r="A50" s="105">
        <v>30</v>
      </c>
      <c r="B50" s="146" t="s">
        <v>101</v>
      </c>
      <c r="C50" s="101">
        <v>5847.25</v>
      </c>
      <c r="D50" s="148" t="s">
        <v>102</v>
      </c>
      <c r="E50" s="100"/>
      <c r="F50" s="97"/>
    </row>
    <row r="51" spans="1:6" x14ac:dyDescent="0.15">
      <c r="A51" s="105"/>
      <c r="B51" s="99"/>
      <c r="C51" s="101"/>
      <c r="D51" s="102"/>
      <c r="E51" s="100"/>
      <c r="F51" s="97"/>
    </row>
    <row r="52" spans="1:6" ht="185.25" x14ac:dyDescent="0.15">
      <c r="A52" s="105">
        <v>31</v>
      </c>
      <c r="B52" s="146" t="s">
        <v>111</v>
      </c>
      <c r="C52" s="159">
        <v>334.57</v>
      </c>
      <c r="D52" s="148" t="s">
        <v>38</v>
      </c>
      <c r="E52" s="160"/>
      <c r="F52" s="161"/>
    </row>
    <row r="53" spans="1:6" x14ac:dyDescent="0.15">
      <c r="A53" s="105"/>
      <c r="B53" s="99"/>
      <c r="C53" s="101"/>
      <c r="D53" s="102"/>
      <c r="E53" s="100"/>
      <c r="F53" s="97"/>
    </row>
    <row r="54" spans="1:6" ht="97.5" customHeight="1" x14ac:dyDescent="0.15">
      <c r="A54" s="105">
        <v>32</v>
      </c>
      <c r="B54" s="146" t="s">
        <v>103</v>
      </c>
      <c r="C54" s="101">
        <v>25.7</v>
      </c>
      <c r="D54" s="148" t="s">
        <v>51</v>
      </c>
      <c r="E54" s="100"/>
      <c r="F54" s="97"/>
    </row>
    <row r="55" spans="1:6" x14ac:dyDescent="0.15">
      <c r="A55" s="105"/>
      <c r="B55" s="99"/>
      <c r="C55" s="101"/>
      <c r="D55" s="102"/>
      <c r="E55" s="100"/>
      <c r="F55" s="97"/>
    </row>
    <row r="56" spans="1:6" ht="87.75" x14ac:dyDescent="0.15">
      <c r="A56" s="105">
        <v>33</v>
      </c>
      <c r="B56" s="146" t="s">
        <v>104</v>
      </c>
      <c r="C56" s="101">
        <v>29.73</v>
      </c>
      <c r="D56" s="148" t="s">
        <v>38</v>
      </c>
      <c r="E56" s="100"/>
      <c r="F56" s="97"/>
    </row>
    <row r="57" spans="1:6" x14ac:dyDescent="0.15">
      <c r="A57" s="105"/>
      <c r="B57" s="99"/>
      <c r="C57" s="101"/>
      <c r="D57" s="102"/>
      <c r="E57" s="100"/>
      <c r="F57" s="97"/>
    </row>
    <row r="58" spans="1:6" ht="211.5" customHeight="1" x14ac:dyDescent="0.15">
      <c r="A58" s="105">
        <v>34</v>
      </c>
      <c r="B58" s="146" t="s">
        <v>105</v>
      </c>
      <c r="C58" s="101">
        <v>6.72</v>
      </c>
      <c r="D58" s="148" t="s">
        <v>38</v>
      </c>
      <c r="E58" s="100"/>
      <c r="F58" s="97"/>
    </row>
    <row r="59" spans="1:6" x14ac:dyDescent="0.15">
      <c r="A59" s="105"/>
      <c r="B59" s="99"/>
      <c r="C59" s="101"/>
      <c r="D59" s="102"/>
      <c r="E59" s="100"/>
      <c r="F59" s="97"/>
    </row>
    <row r="60" spans="1:6" ht="79.5" customHeight="1" x14ac:dyDescent="0.15">
      <c r="A60" s="105">
        <v>35</v>
      </c>
      <c r="B60" s="149" t="s">
        <v>106</v>
      </c>
      <c r="C60" s="101">
        <v>2.2000000000000002</v>
      </c>
      <c r="D60" s="148" t="s">
        <v>31</v>
      </c>
      <c r="E60" s="100"/>
      <c r="F60" s="97"/>
    </row>
    <row r="61" spans="1:6" x14ac:dyDescent="0.15">
      <c r="A61" s="105"/>
      <c r="B61" s="99"/>
      <c r="C61" s="101"/>
      <c r="D61" s="102"/>
      <c r="E61" s="100"/>
      <c r="F61" s="97"/>
    </row>
    <row r="62" spans="1:6" x14ac:dyDescent="0.15">
      <c r="A62" s="105">
        <v>36</v>
      </c>
      <c r="B62" s="149" t="s">
        <v>109</v>
      </c>
      <c r="C62" s="101">
        <v>82.94</v>
      </c>
      <c r="D62" s="102" t="s">
        <v>38</v>
      </c>
      <c r="E62" s="100"/>
      <c r="F62" s="97"/>
    </row>
    <row r="63" spans="1:6" x14ac:dyDescent="0.15">
      <c r="A63" s="105"/>
      <c r="B63" s="99"/>
      <c r="C63" s="101"/>
      <c r="D63" s="102"/>
      <c r="E63" s="100"/>
      <c r="F63" s="97"/>
    </row>
    <row r="64" spans="1:6" ht="24.75" x14ac:dyDescent="0.15">
      <c r="A64" s="105">
        <v>37</v>
      </c>
      <c r="B64" s="149" t="s">
        <v>110</v>
      </c>
      <c r="C64" s="101">
        <v>310.8</v>
      </c>
      <c r="D64" s="102" t="s">
        <v>38</v>
      </c>
      <c r="E64" s="100"/>
      <c r="F64" s="97"/>
    </row>
    <row r="65" spans="1:6" x14ac:dyDescent="0.15">
      <c r="A65" s="105"/>
      <c r="B65" s="99"/>
      <c r="C65" s="101"/>
      <c r="D65" s="102"/>
      <c r="E65" s="100"/>
      <c r="F65" s="97"/>
    </row>
    <row r="66" spans="1:6" x14ac:dyDescent="0.15">
      <c r="A66" s="98">
        <v>35</v>
      </c>
      <c r="B66" s="155" t="s">
        <v>112</v>
      </c>
      <c r="C66" s="101">
        <v>310.8</v>
      </c>
      <c r="D66" s="102" t="s">
        <v>38</v>
      </c>
      <c r="E66" s="101"/>
      <c r="F66" s="97"/>
    </row>
    <row r="67" spans="1:6" x14ac:dyDescent="0.15">
      <c r="A67" s="113"/>
      <c r="B67" s="114"/>
      <c r="C67" s="115"/>
      <c r="D67" s="115"/>
      <c r="E67" s="115"/>
      <c r="F67" s="116"/>
    </row>
    <row r="68" spans="1:6" s="81" customFormat="1" ht="18" x14ac:dyDescent="0.2">
      <c r="A68" s="117"/>
      <c r="B68" s="118" t="s">
        <v>52</v>
      </c>
      <c r="C68" s="119"/>
      <c r="D68" s="119"/>
      <c r="E68" s="120"/>
      <c r="F68" s="121"/>
    </row>
    <row r="69" spans="1:6" ht="13.5" customHeight="1" x14ac:dyDescent="0.15">
      <c r="A69" s="122"/>
    </row>
    <row r="70" spans="1:6" ht="12.75" customHeight="1" x14ac:dyDescent="0.15"/>
    <row r="71" spans="1:6" ht="12.75" customHeight="1" x14ac:dyDescent="0.15"/>
  </sheetData>
  <mergeCells count="1">
    <mergeCell ref="A1:F1"/>
  </mergeCells>
  <pageMargins left="0.18" right="0.26" top="0.51" bottom="0.56000000000000005" header="0.19" footer="0.31496062992126"/>
  <pageSetup paperSize="9" scale="81" orientation="portrait" r:id="rId1"/>
  <headerFooter>
    <oddHeader>&amp;C&amp;F</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7"/>
  <sheetViews>
    <sheetView topLeftCell="C86" zoomScale="85" zoomScaleNormal="85" workbookViewId="0">
      <selection activeCell="E42" sqref="E42"/>
    </sheetView>
  </sheetViews>
  <sheetFormatPr defaultColWidth="9.296875" defaultRowHeight="13.5" x14ac:dyDescent="0.15"/>
  <cols>
    <col min="1" max="1" width="8.99609375" style="31" customWidth="1"/>
    <col min="2" max="2" width="37.34765625" style="31" customWidth="1"/>
    <col min="3" max="3" width="9.8984375" style="31" customWidth="1"/>
    <col min="4" max="4" width="9.44921875" style="31" customWidth="1"/>
    <col min="5" max="5" width="10.6484375" style="32" customWidth="1"/>
    <col min="6" max="6" width="12.44921875" style="32" customWidth="1"/>
    <col min="7" max="7" width="11.84765625" style="32" customWidth="1"/>
    <col min="8" max="8" width="14.3984375" style="32" customWidth="1"/>
    <col min="9" max="9" width="13.34765625" style="32" customWidth="1"/>
    <col min="10" max="16384" width="9.296875" style="32"/>
  </cols>
  <sheetData>
    <row r="1" spans="1:9" x14ac:dyDescent="0.15">
      <c r="A1" s="33" t="s">
        <v>20</v>
      </c>
      <c r="B1" s="34" t="s">
        <v>53</v>
      </c>
      <c r="C1" s="192" t="s">
        <v>54</v>
      </c>
      <c r="D1" s="193"/>
      <c r="E1" s="35" t="s">
        <v>55</v>
      </c>
      <c r="F1" s="34" t="s">
        <v>56</v>
      </c>
      <c r="G1" s="34" t="s">
        <v>57</v>
      </c>
      <c r="H1" s="35" t="s">
        <v>58</v>
      </c>
      <c r="I1" s="56" t="s">
        <v>59</v>
      </c>
    </row>
    <row r="2" spans="1:9" x14ac:dyDescent="0.15">
      <c r="A2" s="36"/>
      <c r="B2" s="37"/>
      <c r="C2" s="37"/>
      <c r="D2" s="38"/>
      <c r="E2" s="39"/>
      <c r="F2" s="39"/>
      <c r="G2" s="39"/>
      <c r="H2" s="40"/>
      <c r="I2" s="57"/>
    </row>
    <row r="3" spans="1:9" x14ac:dyDescent="0.15">
      <c r="A3" s="41"/>
      <c r="B3" s="42"/>
      <c r="C3" s="42"/>
      <c r="D3" s="43"/>
      <c r="E3" s="44"/>
      <c r="F3" s="44"/>
      <c r="G3" s="44"/>
      <c r="H3" s="45"/>
      <c r="I3" s="58"/>
    </row>
    <row r="4" spans="1:9" x14ac:dyDescent="0.15">
      <c r="A4" s="46">
        <v>1</v>
      </c>
      <c r="B4" s="42" t="s">
        <v>60</v>
      </c>
      <c r="C4" s="47">
        <v>1</v>
      </c>
      <c r="D4" s="47">
        <v>1</v>
      </c>
      <c r="E4" s="44">
        <v>47</v>
      </c>
      <c r="F4" s="44">
        <v>0.75</v>
      </c>
      <c r="G4" s="44">
        <v>7</v>
      </c>
      <c r="H4" s="44">
        <f>SUM(C4*D4*E4*F4*G4)</f>
        <v>246.75</v>
      </c>
      <c r="I4" s="58"/>
    </row>
    <row r="5" spans="1:9" x14ac:dyDescent="0.15">
      <c r="A5" s="41"/>
      <c r="B5" s="42"/>
      <c r="C5" s="47">
        <v>2</v>
      </c>
      <c r="D5" s="47">
        <v>1</v>
      </c>
      <c r="E5" s="44">
        <v>75</v>
      </c>
      <c r="F5" s="44">
        <v>0.75</v>
      </c>
      <c r="G5" s="44">
        <v>7</v>
      </c>
      <c r="H5" s="44">
        <f t="shared" ref="H5:H10" si="0">SUM(C5*D5*E5*F5*G5)</f>
        <v>787.5</v>
      </c>
      <c r="I5" s="58"/>
    </row>
    <row r="6" spans="1:9" x14ac:dyDescent="0.15">
      <c r="A6" s="41"/>
      <c r="B6" s="42"/>
      <c r="C6" s="47">
        <v>1</v>
      </c>
      <c r="D6" s="47">
        <v>1</v>
      </c>
      <c r="E6" s="44">
        <v>47</v>
      </c>
      <c r="F6" s="44">
        <v>0.75</v>
      </c>
      <c r="G6" s="44">
        <v>10.5</v>
      </c>
      <c r="H6" s="44">
        <f t="shared" si="0"/>
        <v>370.125</v>
      </c>
      <c r="I6" s="58"/>
    </row>
    <row r="7" spans="1:9" x14ac:dyDescent="0.15">
      <c r="A7" s="41"/>
      <c r="B7" s="42" t="s">
        <v>61</v>
      </c>
      <c r="C7" s="47">
        <v>2</v>
      </c>
      <c r="D7" s="47">
        <v>0.5</v>
      </c>
      <c r="E7" s="44">
        <v>47</v>
      </c>
      <c r="F7" s="44">
        <v>0.75</v>
      </c>
      <c r="G7" s="44">
        <v>3</v>
      </c>
      <c r="H7" s="44">
        <f t="shared" si="0"/>
        <v>105.75</v>
      </c>
      <c r="I7" s="58"/>
    </row>
    <row r="8" spans="1:9" x14ac:dyDescent="0.15">
      <c r="A8" s="41"/>
      <c r="B8" s="42" t="s">
        <v>62</v>
      </c>
      <c r="C8" s="47"/>
      <c r="D8" s="47"/>
      <c r="E8" s="44"/>
      <c r="F8" s="44"/>
      <c r="G8" s="44"/>
      <c r="H8" s="44"/>
      <c r="I8" s="58"/>
    </row>
    <row r="9" spans="1:9" x14ac:dyDescent="0.15">
      <c r="A9" s="41"/>
      <c r="B9" s="48" t="s">
        <v>63</v>
      </c>
      <c r="C9" s="47">
        <v>-17</v>
      </c>
      <c r="D9" s="47">
        <v>1</v>
      </c>
      <c r="E9" s="44">
        <v>5</v>
      </c>
      <c r="F9" s="44">
        <v>0.75</v>
      </c>
      <c r="G9" s="44">
        <v>5</v>
      </c>
      <c r="H9" s="44">
        <f t="shared" si="0"/>
        <v>-318.75</v>
      </c>
      <c r="I9" s="58"/>
    </row>
    <row r="10" spans="1:9" x14ac:dyDescent="0.15">
      <c r="A10" s="41"/>
      <c r="B10" s="48" t="s">
        <v>64</v>
      </c>
      <c r="C10" s="47">
        <v>-2</v>
      </c>
      <c r="D10" s="47">
        <v>1</v>
      </c>
      <c r="E10" s="44">
        <v>5</v>
      </c>
      <c r="F10" s="44">
        <v>0.75</v>
      </c>
      <c r="G10" s="44">
        <v>8</v>
      </c>
      <c r="H10" s="44">
        <f t="shared" si="0"/>
        <v>-60</v>
      </c>
      <c r="I10" s="58"/>
    </row>
    <row r="11" spans="1:9" x14ac:dyDescent="0.15">
      <c r="A11" s="49"/>
      <c r="B11" s="50"/>
      <c r="C11" s="51"/>
      <c r="D11" s="51"/>
      <c r="E11" s="52"/>
      <c r="F11" s="52"/>
      <c r="G11" s="52"/>
      <c r="H11" s="52"/>
      <c r="I11" s="59"/>
    </row>
    <row r="12" spans="1:9" x14ac:dyDescent="0.15">
      <c r="A12" s="36"/>
      <c r="B12" s="53"/>
      <c r="C12" s="54"/>
      <c r="D12" s="54"/>
      <c r="E12" s="39"/>
      <c r="F12" s="39"/>
      <c r="G12" s="40" t="s">
        <v>65</v>
      </c>
      <c r="H12" s="40">
        <f>SUM(H4:H11)</f>
        <v>1131.375</v>
      </c>
      <c r="I12" s="57" t="s">
        <v>66</v>
      </c>
    </row>
    <row r="13" spans="1:9" x14ac:dyDescent="0.15">
      <c r="A13" s="41"/>
      <c r="B13" s="42"/>
      <c r="C13" s="43"/>
      <c r="D13" s="43"/>
      <c r="E13" s="44"/>
      <c r="F13" s="44"/>
      <c r="G13" s="45" t="s">
        <v>65</v>
      </c>
      <c r="H13" s="45">
        <f>SUM(H12/35.32)</f>
        <v>32.032134767836922</v>
      </c>
      <c r="I13" s="58" t="s">
        <v>31</v>
      </c>
    </row>
    <row r="14" spans="1:9" x14ac:dyDescent="0.15">
      <c r="A14" s="41"/>
      <c r="B14" s="42"/>
      <c r="C14" s="43"/>
      <c r="D14" s="43"/>
      <c r="E14" s="44"/>
      <c r="F14" s="44"/>
      <c r="G14" s="44"/>
      <c r="H14" s="44"/>
      <c r="I14" s="58"/>
    </row>
    <row r="15" spans="1:9" x14ac:dyDescent="0.15">
      <c r="A15" s="41"/>
      <c r="B15" s="42"/>
      <c r="C15" s="43"/>
      <c r="D15" s="43"/>
      <c r="E15" s="44"/>
      <c r="F15" s="44"/>
      <c r="G15" s="44"/>
      <c r="H15" s="44"/>
      <c r="I15" s="58"/>
    </row>
    <row r="16" spans="1:9" x14ac:dyDescent="0.15">
      <c r="A16" s="41"/>
      <c r="B16" s="42"/>
      <c r="C16" s="43"/>
      <c r="D16" s="43"/>
      <c r="E16" s="44"/>
      <c r="F16" s="44"/>
      <c r="G16" s="44"/>
      <c r="H16" s="44"/>
      <c r="I16" s="58"/>
    </row>
    <row r="17" spans="1:9" x14ac:dyDescent="0.15">
      <c r="A17" s="46">
        <v>2</v>
      </c>
      <c r="B17" s="42" t="s">
        <v>67</v>
      </c>
      <c r="C17" s="47">
        <v>2</v>
      </c>
      <c r="D17" s="47">
        <v>1</v>
      </c>
      <c r="E17" s="44">
        <v>47</v>
      </c>
      <c r="F17" s="44">
        <v>0.75</v>
      </c>
      <c r="G17" s="44">
        <v>1.25</v>
      </c>
      <c r="H17" s="44">
        <f>SUM(C17*D17*E17*F17*G17)</f>
        <v>88.125</v>
      </c>
      <c r="I17" s="58"/>
    </row>
    <row r="18" spans="1:9" x14ac:dyDescent="0.15">
      <c r="A18" s="41"/>
      <c r="B18" s="42"/>
      <c r="C18" s="47">
        <v>2</v>
      </c>
      <c r="D18" s="47">
        <v>1</v>
      </c>
      <c r="E18" s="44">
        <v>75</v>
      </c>
      <c r="F18" s="44">
        <v>0.75</v>
      </c>
      <c r="G18" s="44">
        <v>1.25</v>
      </c>
      <c r="H18" s="44">
        <f t="shared" ref="H18" si="1">SUM(C18*D18*E18*F18*G18)</f>
        <v>140.625</v>
      </c>
      <c r="I18" s="58"/>
    </row>
    <row r="19" spans="1:9" x14ac:dyDescent="0.15">
      <c r="A19" s="49"/>
      <c r="B19" s="50"/>
      <c r="C19" s="51"/>
      <c r="D19" s="51"/>
      <c r="E19" s="52"/>
      <c r="F19" s="52"/>
      <c r="G19" s="52"/>
      <c r="H19" s="52"/>
      <c r="I19" s="59"/>
    </row>
    <row r="20" spans="1:9" x14ac:dyDescent="0.15">
      <c r="A20" s="36"/>
      <c r="B20" s="53"/>
      <c r="C20" s="54"/>
      <c r="D20" s="54"/>
      <c r="E20" s="39"/>
      <c r="F20" s="39"/>
      <c r="G20" s="40" t="s">
        <v>65</v>
      </c>
      <c r="H20" s="40">
        <f>SUM(H17:H19)</f>
        <v>228.75</v>
      </c>
      <c r="I20" s="57" t="s">
        <v>66</v>
      </c>
    </row>
    <row r="21" spans="1:9" x14ac:dyDescent="0.15">
      <c r="A21" s="41"/>
      <c r="B21" s="42"/>
      <c r="C21" s="43"/>
      <c r="D21" s="43"/>
      <c r="E21" s="44"/>
      <c r="F21" s="44"/>
      <c r="G21" s="45" t="s">
        <v>65</v>
      </c>
      <c r="H21" s="45">
        <f>SUM(H20/35.32)</f>
        <v>6.4765005662514152</v>
      </c>
      <c r="I21" s="58" t="s">
        <v>31</v>
      </c>
    </row>
    <row r="22" spans="1:9" x14ac:dyDescent="0.15">
      <c r="A22" s="41"/>
      <c r="B22" s="42"/>
      <c r="C22" s="43"/>
      <c r="D22" s="43"/>
      <c r="E22" s="44"/>
      <c r="F22" s="44"/>
      <c r="G22" s="44"/>
      <c r="H22" s="44"/>
      <c r="I22" s="58"/>
    </row>
    <row r="23" spans="1:9" x14ac:dyDescent="0.15">
      <c r="A23" s="41"/>
      <c r="B23" s="42"/>
      <c r="C23" s="42"/>
      <c r="D23" s="43"/>
      <c r="E23" s="44"/>
      <c r="F23" s="44"/>
      <c r="G23" s="44"/>
      <c r="H23" s="45"/>
      <c r="I23" s="58"/>
    </row>
    <row r="24" spans="1:9" x14ac:dyDescent="0.15">
      <c r="A24" s="46">
        <v>3</v>
      </c>
      <c r="B24" s="42" t="s">
        <v>68</v>
      </c>
      <c r="C24" s="47">
        <v>2</v>
      </c>
      <c r="D24" s="47">
        <v>1</v>
      </c>
      <c r="E24" s="44">
        <v>75</v>
      </c>
      <c r="F24" s="44">
        <v>2</v>
      </c>
      <c r="G24" s="44">
        <v>0.5</v>
      </c>
      <c r="H24" s="44">
        <f>SUM(C24*D24*E24*F24*G24)</f>
        <v>150</v>
      </c>
      <c r="I24" s="58"/>
    </row>
    <row r="25" spans="1:9" x14ac:dyDescent="0.15">
      <c r="A25" s="41"/>
      <c r="B25" s="42" t="s">
        <v>69</v>
      </c>
      <c r="C25" s="47">
        <v>2</v>
      </c>
      <c r="D25" s="47">
        <v>1</v>
      </c>
      <c r="E25" s="44">
        <v>7</v>
      </c>
      <c r="F25" s="44">
        <v>2</v>
      </c>
      <c r="G25" s="44">
        <v>0.5</v>
      </c>
      <c r="H25" s="44">
        <f>SUM(C25*D25*E25*F25*G25)</f>
        <v>14</v>
      </c>
      <c r="I25" s="58"/>
    </row>
    <row r="26" spans="1:9" x14ac:dyDescent="0.15">
      <c r="A26" s="49"/>
      <c r="B26" s="50"/>
      <c r="C26" s="51"/>
      <c r="D26" s="51"/>
      <c r="E26" s="52"/>
      <c r="F26" s="52"/>
      <c r="G26" s="52"/>
      <c r="H26" s="52"/>
      <c r="I26" s="59"/>
    </row>
    <row r="27" spans="1:9" x14ac:dyDescent="0.15">
      <c r="A27" s="36"/>
      <c r="B27" s="53"/>
      <c r="C27" s="54"/>
      <c r="D27" s="54"/>
      <c r="E27" s="39"/>
      <c r="F27" s="39"/>
      <c r="G27" s="40" t="s">
        <v>65</v>
      </c>
      <c r="H27" s="40">
        <f>SUM(H24:H26)</f>
        <v>164</v>
      </c>
      <c r="I27" s="57" t="s">
        <v>66</v>
      </c>
    </row>
    <row r="28" spans="1:9" x14ac:dyDescent="0.15">
      <c r="A28" s="41"/>
      <c r="B28" s="42"/>
      <c r="C28" s="43"/>
      <c r="D28" s="43"/>
      <c r="E28" s="44"/>
      <c r="F28" s="44"/>
      <c r="G28" s="45" t="s">
        <v>65</v>
      </c>
      <c r="H28" s="45">
        <f>SUM(H27/35.32)</f>
        <v>4.6432616081540203</v>
      </c>
      <c r="I28" s="58" t="s">
        <v>31</v>
      </c>
    </row>
    <row r="29" spans="1:9" x14ac:dyDescent="0.15">
      <c r="A29" s="41"/>
      <c r="B29" s="42"/>
      <c r="C29" s="42"/>
      <c r="D29" s="43"/>
      <c r="E29" s="44"/>
      <c r="F29" s="44"/>
      <c r="G29" s="44"/>
      <c r="H29" s="45"/>
      <c r="I29" s="58"/>
    </row>
    <row r="30" spans="1:9" x14ac:dyDescent="0.15">
      <c r="A30" s="41"/>
      <c r="B30" s="42"/>
      <c r="C30" s="42"/>
      <c r="D30" s="43"/>
      <c r="E30" s="44"/>
      <c r="F30" s="44"/>
      <c r="G30" s="44"/>
      <c r="H30" s="45"/>
      <c r="I30" s="58"/>
    </row>
    <row r="31" spans="1:9" x14ac:dyDescent="0.15">
      <c r="A31" s="46">
        <v>4</v>
      </c>
      <c r="B31" s="42" t="s">
        <v>70</v>
      </c>
      <c r="C31" s="42"/>
      <c r="D31" s="43"/>
      <c r="E31" s="44"/>
      <c r="F31" s="44"/>
      <c r="G31" s="44"/>
      <c r="H31" s="45"/>
      <c r="I31" s="58"/>
    </row>
    <row r="32" spans="1:9" x14ac:dyDescent="0.15">
      <c r="A32" s="41"/>
      <c r="B32" s="48" t="s">
        <v>71</v>
      </c>
      <c r="C32" s="55">
        <v>2</v>
      </c>
      <c r="D32" s="47">
        <v>1</v>
      </c>
      <c r="E32" s="44">
        <v>47</v>
      </c>
      <c r="F32" s="44"/>
      <c r="G32" s="44">
        <v>10.5</v>
      </c>
      <c r="H32" s="44">
        <f>SUM(C32*D32*E32*G32)</f>
        <v>987</v>
      </c>
      <c r="I32" s="58"/>
    </row>
    <row r="33" spans="1:9" x14ac:dyDescent="0.15">
      <c r="A33" s="41"/>
      <c r="B33" s="48" t="s">
        <v>71</v>
      </c>
      <c r="C33" s="55">
        <v>2</v>
      </c>
      <c r="D33" s="47">
        <v>1</v>
      </c>
      <c r="E33" s="44">
        <v>75</v>
      </c>
      <c r="F33" s="44"/>
      <c r="G33" s="44">
        <v>10.5</v>
      </c>
      <c r="H33" s="44">
        <f t="shared" ref="H33:H38" si="2">SUM(C33*D33*E33*G33)</f>
        <v>1575</v>
      </c>
      <c r="I33" s="58"/>
    </row>
    <row r="34" spans="1:9" x14ac:dyDescent="0.15">
      <c r="A34" s="41"/>
      <c r="B34" s="48" t="s">
        <v>71</v>
      </c>
      <c r="C34" s="55">
        <v>1</v>
      </c>
      <c r="D34" s="47">
        <v>1</v>
      </c>
      <c r="E34" s="44">
        <v>29</v>
      </c>
      <c r="F34" s="44"/>
      <c r="G34" s="44">
        <v>10.5</v>
      </c>
      <c r="H34" s="44">
        <f t="shared" si="2"/>
        <v>304.5</v>
      </c>
      <c r="I34" s="58"/>
    </row>
    <row r="35" spans="1:9" x14ac:dyDescent="0.15">
      <c r="A35" s="41"/>
      <c r="B35" s="48" t="s">
        <v>72</v>
      </c>
      <c r="C35" s="55">
        <v>2</v>
      </c>
      <c r="D35" s="47">
        <v>0.5</v>
      </c>
      <c r="E35" s="44">
        <v>47</v>
      </c>
      <c r="F35" s="44"/>
      <c r="G35" s="44">
        <v>3.5</v>
      </c>
      <c r="H35" s="44">
        <f t="shared" si="2"/>
        <v>164.5</v>
      </c>
      <c r="I35" s="58"/>
    </row>
    <row r="36" spans="1:9" x14ac:dyDescent="0.15">
      <c r="A36" s="41"/>
      <c r="B36" s="42" t="s">
        <v>62</v>
      </c>
      <c r="C36" s="47"/>
      <c r="D36" s="47"/>
      <c r="E36" s="44"/>
      <c r="F36" s="44"/>
      <c r="G36" s="44"/>
      <c r="H36" s="44"/>
      <c r="I36" s="58"/>
    </row>
    <row r="37" spans="1:9" x14ac:dyDescent="0.15">
      <c r="A37" s="41"/>
      <c r="B37" s="48" t="s">
        <v>63</v>
      </c>
      <c r="C37" s="47">
        <v>-17</v>
      </c>
      <c r="D37" s="47">
        <v>0.5</v>
      </c>
      <c r="E37" s="44">
        <v>5</v>
      </c>
      <c r="F37" s="44"/>
      <c r="G37" s="44">
        <v>5</v>
      </c>
      <c r="H37" s="44">
        <f t="shared" si="2"/>
        <v>-212.5</v>
      </c>
      <c r="I37" s="58"/>
    </row>
    <row r="38" spans="1:9" x14ac:dyDescent="0.15">
      <c r="A38" s="41"/>
      <c r="B38" s="48" t="s">
        <v>64</v>
      </c>
      <c r="C38" s="47">
        <v>-2</v>
      </c>
      <c r="D38" s="47">
        <v>0.5</v>
      </c>
      <c r="E38" s="44">
        <v>5</v>
      </c>
      <c r="F38" s="44"/>
      <c r="G38" s="44">
        <v>8</v>
      </c>
      <c r="H38" s="44">
        <f t="shared" si="2"/>
        <v>-40</v>
      </c>
      <c r="I38" s="58"/>
    </row>
    <row r="39" spans="1:9" x14ac:dyDescent="0.15">
      <c r="A39" s="49"/>
      <c r="B39" s="50"/>
      <c r="C39" s="51"/>
      <c r="D39" s="51"/>
      <c r="E39" s="52"/>
      <c r="F39" s="52"/>
      <c r="G39" s="52"/>
      <c r="H39" s="52"/>
      <c r="I39" s="59"/>
    </row>
    <row r="40" spans="1:9" x14ac:dyDescent="0.15">
      <c r="A40" s="36"/>
      <c r="B40" s="53"/>
      <c r="C40" s="54"/>
      <c r="D40" s="54"/>
      <c r="E40" s="39"/>
      <c r="F40" s="39"/>
      <c r="G40" s="40" t="s">
        <v>65</v>
      </c>
      <c r="H40" s="40">
        <f>SUM(H32:H39)</f>
        <v>2778.5</v>
      </c>
      <c r="I40" s="57" t="s">
        <v>73</v>
      </c>
    </row>
    <row r="41" spans="1:9" x14ac:dyDescent="0.15">
      <c r="A41" s="41"/>
      <c r="B41" s="42"/>
      <c r="C41" s="43"/>
      <c r="D41" s="43"/>
      <c r="E41" s="44"/>
      <c r="F41" s="44"/>
      <c r="G41" s="45" t="s">
        <v>65</v>
      </c>
      <c r="H41" s="45">
        <f>SUM(H40/10.76)</f>
        <v>258.22490706319701</v>
      </c>
      <c r="I41" s="58" t="s">
        <v>74</v>
      </c>
    </row>
    <row r="42" spans="1:9" x14ac:dyDescent="0.15">
      <c r="A42" s="41"/>
      <c r="B42" s="42"/>
      <c r="C42" s="43"/>
      <c r="D42" s="43"/>
      <c r="E42" s="44"/>
      <c r="F42" s="44"/>
      <c r="G42" s="45"/>
      <c r="H42" s="45"/>
      <c r="I42" s="58"/>
    </row>
    <row r="43" spans="1:9" x14ac:dyDescent="0.15">
      <c r="A43" s="41"/>
      <c r="B43" s="42"/>
      <c r="C43" s="42"/>
      <c r="D43" s="43"/>
      <c r="E43" s="44"/>
      <c r="F43" s="44"/>
      <c r="G43" s="44"/>
      <c r="H43" s="45"/>
      <c r="I43" s="58"/>
    </row>
    <row r="44" spans="1:9" x14ac:dyDescent="0.15">
      <c r="A44" s="46">
        <v>5</v>
      </c>
      <c r="B44" s="42" t="s">
        <v>75</v>
      </c>
      <c r="C44" s="42"/>
      <c r="D44" s="43"/>
      <c r="E44" s="44"/>
      <c r="F44" s="44"/>
      <c r="G44" s="44"/>
      <c r="H44" s="45"/>
      <c r="I44" s="58"/>
    </row>
    <row r="45" spans="1:9" x14ac:dyDescent="0.15">
      <c r="A45" s="41"/>
      <c r="B45" s="48" t="s">
        <v>71</v>
      </c>
      <c r="C45" s="55">
        <v>1</v>
      </c>
      <c r="D45" s="47">
        <v>1</v>
      </c>
      <c r="E45" s="44">
        <v>47</v>
      </c>
      <c r="F45" s="44"/>
      <c r="G45" s="44">
        <v>12</v>
      </c>
      <c r="H45" s="44">
        <f>SUM(C45*D45*E45*G45)</f>
        <v>564</v>
      </c>
      <c r="I45" s="58"/>
    </row>
    <row r="46" spans="1:9" x14ac:dyDescent="0.15">
      <c r="A46" s="41"/>
      <c r="B46" s="48" t="s">
        <v>71</v>
      </c>
      <c r="C46" s="55">
        <v>2</v>
      </c>
      <c r="D46" s="47">
        <v>1</v>
      </c>
      <c r="E46" s="44">
        <v>75</v>
      </c>
      <c r="F46" s="44"/>
      <c r="G46" s="44">
        <v>12</v>
      </c>
      <c r="H46" s="44">
        <f t="shared" ref="H46:H47" si="3">SUM(C46*D46*E46*G46)</f>
        <v>1800</v>
      </c>
      <c r="I46" s="58"/>
    </row>
    <row r="47" spans="1:9" x14ac:dyDescent="0.15">
      <c r="A47" s="41"/>
      <c r="B47" s="48" t="s">
        <v>76</v>
      </c>
      <c r="C47" s="55">
        <v>2</v>
      </c>
      <c r="D47" s="47">
        <v>2</v>
      </c>
      <c r="E47" s="44">
        <v>75</v>
      </c>
      <c r="F47" s="44"/>
      <c r="G47" s="44">
        <v>2</v>
      </c>
      <c r="H47" s="44">
        <f t="shared" si="3"/>
        <v>600</v>
      </c>
      <c r="I47" s="58"/>
    </row>
    <row r="48" spans="1:9" x14ac:dyDescent="0.15">
      <c r="A48" s="41"/>
      <c r="B48" s="42" t="s">
        <v>69</v>
      </c>
      <c r="C48" s="47">
        <v>1</v>
      </c>
      <c r="D48" s="47">
        <v>2</v>
      </c>
      <c r="E48" s="44">
        <v>7</v>
      </c>
      <c r="F48" s="44"/>
      <c r="G48" s="44">
        <v>3</v>
      </c>
      <c r="H48" s="44">
        <f t="shared" ref="H48:H49" si="4">SUM(C48*D48*E48*G48)</f>
        <v>42</v>
      </c>
      <c r="I48" s="58"/>
    </row>
    <row r="49" spans="1:9" x14ac:dyDescent="0.15">
      <c r="A49" s="41"/>
      <c r="B49" s="42" t="s">
        <v>61</v>
      </c>
      <c r="C49" s="47">
        <v>2</v>
      </c>
      <c r="D49" s="47">
        <v>0.5</v>
      </c>
      <c r="E49" s="44">
        <v>47</v>
      </c>
      <c r="F49" s="44"/>
      <c r="G49" s="44">
        <v>3.5</v>
      </c>
      <c r="H49" s="44">
        <f t="shared" si="4"/>
        <v>164.5</v>
      </c>
      <c r="I49" s="58"/>
    </row>
    <row r="50" spans="1:9" x14ac:dyDescent="0.15">
      <c r="A50" s="41"/>
      <c r="B50" s="42" t="s">
        <v>62</v>
      </c>
      <c r="C50" s="47"/>
      <c r="D50" s="47"/>
      <c r="E50" s="44"/>
      <c r="F50" s="44"/>
      <c r="G50" s="44"/>
      <c r="H50" s="44"/>
      <c r="I50" s="58"/>
    </row>
    <row r="51" spans="1:9" x14ac:dyDescent="0.15">
      <c r="A51" s="41"/>
      <c r="B51" s="48" t="s">
        <v>63</v>
      </c>
      <c r="C51" s="47">
        <v>-17</v>
      </c>
      <c r="D51" s="47">
        <v>0.5</v>
      </c>
      <c r="E51" s="44">
        <v>5</v>
      </c>
      <c r="F51" s="44"/>
      <c r="G51" s="44">
        <v>5</v>
      </c>
      <c r="H51" s="44">
        <f t="shared" ref="H51" si="5">SUM(C51*D51*E51*G51)</f>
        <v>-212.5</v>
      </c>
      <c r="I51" s="58"/>
    </row>
    <row r="52" spans="1:9" x14ac:dyDescent="0.15">
      <c r="A52" s="41"/>
      <c r="B52" s="48"/>
      <c r="C52" s="47"/>
      <c r="D52" s="47"/>
      <c r="E52" s="44"/>
      <c r="F52" s="44"/>
      <c r="G52" s="44"/>
      <c r="H52" s="44"/>
      <c r="I52" s="58"/>
    </row>
    <row r="53" spans="1:9" x14ac:dyDescent="0.15">
      <c r="A53" s="49"/>
      <c r="B53" s="50"/>
      <c r="C53" s="51"/>
      <c r="D53" s="51"/>
      <c r="E53" s="52"/>
      <c r="F53" s="52"/>
      <c r="G53" s="52"/>
      <c r="H53" s="52"/>
      <c r="I53" s="59"/>
    </row>
    <row r="54" spans="1:9" x14ac:dyDescent="0.15">
      <c r="A54" s="36"/>
      <c r="B54" s="53"/>
      <c r="C54" s="54"/>
      <c r="D54" s="54"/>
      <c r="E54" s="39"/>
      <c r="F54" s="39"/>
      <c r="G54" s="40" t="s">
        <v>65</v>
      </c>
      <c r="H54" s="40">
        <f>SUM(H45:H53)</f>
        <v>2958</v>
      </c>
      <c r="I54" s="57" t="s">
        <v>73</v>
      </c>
    </row>
    <row r="55" spans="1:9" x14ac:dyDescent="0.15">
      <c r="A55" s="41"/>
      <c r="B55" s="42"/>
      <c r="C55" s="43"/>
      <c r="D55" s="43"/>
      <c r="E55" s="44"/>
      <c r="F55" s="44"/>
      <c r="G55" s="45" t="s">
        <v>65</v>
      </c>
      <c r="H55" s="45">
        <f>SUM(H54/10.76)</f>
        <v>274.90706319702605</v>
      </c>
      <c r="I55" s="58" t="s">
        <v>74</v>
      </c>
    </row>
    <row r="56" spans="1:9" x14ac:dyDescent="0.15">
      <c r="A56" s="41"/>
      <c r="B56" s="42"/>
      <c r="C56" s="42"/>
      <c r="D56" s="43"/>
      <c r="E56" s="44"/>
      <c r="F56" s="44"/>
      <c r="G56" s="44"/>
      <c r="H56" s="45"/>
      <c r="I56" s="58"/>
    </row>
    <row r="57" spans="1:9" x14ac:dyDescent="0.15">
      <c r="A57" s="41"/>
      <c r="B57" s="42"/>
      <c r="C57" s="42"/>
      <c r="D57" s="43"/>
      <c r="E57" s="44"/>
      <c r="F57" s="44"/>
      <c r="G57" s="44"/>
      <c r="H57" s="45"/>
      <c r="I57" s="58"/>
    </row>
    <row r="58" spans="1:9" x14ac:dyDescent="0.15">
      <c r="A58" s="46">
        <v>6</v>
      </c>
      <c r="B58" s="42" t="s">
        <v>77</v>
      </c>
      <c r="C58" s="42"/>
      <c r="D58" s="43"/>
      <c r="E58" s="44"/>
      <c r="F58" s="44"/>
      <c r="G58" s="44"/>
      <c r="H58" s="45"/>
      <c r="I58" s="58"/>
    </row>
    <row r="59" spans="1:9" x14ac:dyDescent="0.15">
      <c r="A59" s="41"/>
      <c r="B59" s="48" t="s">
        <v>71</v>
      </c>
      <c r="C59" s="55">
        <v>2</v>
      </c>
      <c r="D59" s="47">
        <v>1</v>
      </c>
      <c r="E59" s="44">
        <v>47</v>
      </c>
      <c r="F59" s="44"/>
      <c r="G59" s="44">
        <v>10.5</v>
      </c>
      <c r="H59" s="44">
        <f>SUM(C59*D59*E59*G59)</f>
        <v>987</v>
      </c>
      <c r="I59" s="58"/>
    </row>
    <row r="60" spans="1:9" x14ac:dyDescent="0.15">
      <c r="A60" s="41"/>
      <c r="B60" s="48" t="s">
        <v>71</v>
      </c>
      <c r="C60" s="55">
        <v>2</v>
      </c>
      <c r="D60" s="47">
        <v>1</v>
      </c>
      <c r="E60" s="44">
        <v>75</v>
      </c>
      <c r="F60" s="44"/>
      <c r="G60" s="44">
        <v>10.5</v>
      </c>
      <c r="H60" s="44">
        <f t="shared" ref="H60:H62" si="6">SUM(C60*D60*E60*G60)</f>
        <v>1575</v>
      </c>
      <c r="I60" s="58"/>
    </row>
    <row r="61" spans="1:9" x14ac:dyDescent="0.15">
      <c r="A61" s="41"/>
      <c r="B61" s="48" t="s">
        <v>71</v>
      </c>
      <c r="C61" s="55">
        <v>1</v>
      </c>
      <c r="D61" s="47">
        <v>1</v>
      </c>
      <c r="E61" s="44">
        <v>29</v>
      </c>
      <c r="F61" s="44"/>
      <c r="G61" s="44">
        <v>10.5</v>
      </c>
      <c r="H61" s="44">
        <f t="shared" si="6"/>
        <v>304.5</v>
      </c>
      <c r="I61" s="58"/>
    </row>
    <row r="62" spans="1:9" x14ac:dyDescent="0.15">
      <c r="A62" s="41"/>
      <c r="B62" s="48" t="s">
        <v>61</v>
      </c>
      <c r="C62" s="55">
        <v>2</v>
      </c>
      <c r="D62" s="47">
        <v>0.5</v>
      </c>
      <c r="E62" s="44">
        <v>47</v>
      </c>
      <c r="F62" s="44"/>
      <c r="G62" s="44">
        <v>3.5</v>
      </c>
      <c r="H62" s="44">
        <f t="shared" si="6"/>
        <v>164.5</v>
      </c>
      <c r="I62" s="58"/>
    </row>
    <row r="63" spans="1:9" x14ac:dyDescent="0.15">
      <c r="A63" s="41"/>
      <c r="B63" s="42" t="s">
        <v>62</v>
      </c>
      <c r="C63" s="47"/>
      <c r="D63" s="47"/>
      <c r="E63" s="44"/>
      <c r="F63" s="44"/>
      <c r="G63" s="44"/>
      <c r="H63" s="44"/>
      <c r="I63" s="58"/>
    </row>
    <row r="64" spans="1:9" x14ac:dyDescent="0.15">
      <c r="A64" s="41"/>
      <c r="B64" s="48" t="s">
        <v>63</v>
      </c>
      <c r="C64" s="47">
        <v>-17</v>
      </c>
      <c r="D64" s="47">
        <v>0.5</v>
      </c>
      <c r="E64" s="44">
        <v>5</v>
      </c>
      <c r="F64" s="44"/>
      <c r="G64" s="44">
        <v>5</v>
      </c>
      <c r="H64" s="44">
        <f t="shared" ref="H64:H65" si="7">SUM(C64*D64*E64*G64)</f>
        <v>-212.5</v>
      </c>
      <c r="I64" s="58"/>
    </row>
    <row r="65" spans="1:9" x14ac:dyDescent="0.15">
      <c r="A65" s="41"/>
      <c r="B65" s="48" t="s">
        <v>64</v>
      </c>
      <c r="C65" s="47">
        <v>-2</v>
      </c>
      <c r="D65" s="47">
        <v>0.5</v>
      </c>
      <c r="E65" s="44">
        <v>5</v>
      </c>
      <c r="F65" s="44"/>
      <c r="G65" s="44">
        <v>8</v>
      </c>
      <c r="H65" s="44">
        <f t="shared" si="7"/>
        <v>-40</v>
      </c>
      <c r="I65" s="58"/>
    </row>
    <row r="66" spans="1:9" x14ac:dyDescent="0.15">
      <c r="A66" s="49"/>
      <c r="B66" s="50"/>
      <c r="C66" s="51"/>
      <c r="D66" s="51"/>
      <c r="E66" s="52"/>
      <c r="F66" s="52"/>
      <c r="G66" s="52"/>
      <c r="H66" s="52"/>
      <c r="I66" s="59"/>
    </row>
    <row r="67" spans="1:9" x14ac:dyDescent="0.15">
      <c r="A67" s="36"/>
      <c r="B67" s="53"/>
      <c r="C67" s="54"/>
      <c r="D67" s="54"/>
      <c r="E67" s="39"/>
      <c r="F67" s="39"/>
      <c r="G67" s="40" t="s">
        <v>65</v>
      </c>
      <c r="H67" s="40">
        <f>SUM(H59:H66)</f>
        <v>2778.5</v>
      </c>
      <c r="I67" s="57" t="s">
        <v>73</v>
      </c>
    </row>
    <row r="68" spans="1:9" x14ac:dyDescent="0.15">
      <c r="A68" s="41"/>
      <c r="B68" s="42"/>
      <c r="C68" s="43"/>
      <c r="D68" s="43"/>
      <c r="E68" s="44"/>
      <c r="F68" s="44"/>
      <c r="G68" s="45" t="s">
        <v>65</v>
      </c>
      <c r="H68" s="45">
        <f>SUM(H67/10.76)</f>
        <v>258.22490706319701</v>
      </c>
      <c r="I68" s="58" t="s">
        <v>74</v>
      </c>
    </row>
    <row r="69" spans="1:9" x14ac:dyDescent="0.15">
      <c r="A69" s="60"/>
      <c r="B69" s="61"/>
      <c r="C69" s="61"/>
      <c r="D69" s="62"/>
      <c r="E69" s="63"/>
      <c r="F69" s="63"/>
      <c r="G69" s="63"/>
      <c r="H69" s="45"/>
      <c r="I69" s="68"/>
    </row>
    <row r="70" spans="1:9" x14ac:dyDescent="0.15">
      <c r="A70" s="60"/>
      <c r="B70" s="61"/>
      <c r="C70" s="61"/>
      <c r="D70" s="62"/>
      <c r="E70" s="63"/>
      <c r="F70" s="63"/>
      <c r="G70" s="63"/>
      <c r="H70" s="45"/>
      <c r="I70" s="68"/>
    </row>
    <row r="71" spans="1:9" x14ac:dyDescent="0.15">
      <c r="A71" s="64">
        <v>7</v>
      </c>
      <c r="B71" s="61" t="s">
        <v>78</v>
      </c>
      <c r="C71" s="194" t="s">
        <v>79</v>
      </c>
      <c r="D71" s="195"/>
      <c r="E71" s="195"/>
      <c r="F71" s="195"/>
      <c r="G71" s="196"/>
      <c r="H71" s="45">
        <f>H68</f>
        <v>258.22490706319701</v>
      </c>
      <c r="I71" s="68" t="s">
        <v>74</v>
      </c>
    </row>
    <row r="72" spans="1:9" x14ac:dyDescent="0.15">
      <c r="A72" s="64"/>
      <c r="B72" s="61"/>
      <c r="C72" s="61"/>
      <c r="D72" s="62"/>
      <c r="E72" s="63"/>
      <c r="F72" s="63"/>
      <c r="G72" s="63"/>
      <c r="H72" s="45"/>
      <c r="I72" s="68"/>
    </row>
    <row r="73" spans="1:9" x14ac:dyDescent="0.15">
      <c r="A73" s="46"/>
      <c r="B73" s="42"/>
      <c r="C73" s="42"/>
      <c r="D73" s="43"/>
      <c r="E73" s="44"/>
      <c r="F73" s="44"/>
      <c r="G73" s="45"/>
      <c r="H73" s="45"/>
      <c r="I73" s="58"/>
    </row>
    <row r="74" spans="1:9" x14ac:dyDescent="0.15">
      <c r="A74" s="64">
        <v>8</v>
      </c>
      <c r="B74" s="61" t="s">
        <v>80</v>
      </c>
      <c r="C74" s="194" t="s">
        <v>81</v>
      </c>
      <c r="D74" s="195"/>
      <c r="E74" s="195"/>
      <c r="F74" s="195"/>
      <c r="G74" s="196"/>
      <c r="H74" s="45">
        <f>H55</f>
        <v>274.90706319702605</v>
      </c>
      <c r="I74" s="68" t="s">
        <v>74</v>
      </c>
    </row>
    <row r="75" spans="1:9" x14ac:dyDescent="0.15">
      <c r="A75" s="46"/>
      <c r="B75" s="42"/>
      <c r="C75" s="42"/>
      <c r="D75" s="43"/>
      <c r="E75" s="45"/>
      <c r="F75" s="45"/>
      <c r="G75" s="45"/>
      <c r="H75" s="45"/>
      <c r="I75" s="69"/>
    </row>
    <row r="76" spans="1:9" x14ac:dyDescent="0.15">
      <c r="A76" s="64"/>
      <c r="B76" s="61"/>
      <c r="C76" s="61"/>
      <c r="D76" s="62"/>
      <c r="E76" s="65"/>
      <c r="F76" s="65"/>
      <c r="G76" s="65"/>
      <c r="H76" s="65"/>
      <c r="I76" s="70"/>
    </row>
    <row r="77" spans="1:9" x14ac:dyDescent="0.15">
      <c r="A77" s="64">
        <v>9</v>
      </c>
      <c r="B77" s="61" t="s">
        <v>82</v>
      </c>
      <c r="C77" s="194" t="s">
        <v>81</v>
      </c>
      <c r="D77" s="195"/>
      <c r="E77" s="195"/>
      <c r="F77" s="195"/>
      <c r="G77" s="196"/>
      <c r="H77" s="45">
        <f>H74</f>
        <v>274.90706319702605</v>
      </c>
      <c r="I77" s="68" t="s">
        <v>74</v>
      </c>
    </row>
    <row r="78" spans="1:9" x14ac:dyDescent="0.15">
      <c r="A78" s="64"/>
      <c r="B78" s="61"/>
      <c r="C78" s="61"/>
      <c r="D78" s="62"/>
      <c r="E78" s="65"/>
      <c r="F78" s="65"/>
      <c r="G78" s="65"/>
      <c r="H78" s="65"/>
      <c r="I78" s="70"/>
    </row>
    <row r="79" spans="1:9" x14ac:dyDescent="0.15">
      <c r="A79" s="64"/>
      <c r="B79" s="61"/>
      <c r="C79" s="61"/>
      <c r="D79" s="62"/>
      <c r="E79" s="65"/>
      <c r="F79" s="65"/>
      <c r="G79" s="65"/>
      <c r="H79" s="65"/>
      <c r="I79" s="70"/>
    </row>
    <row r="80" spans="1:9" x14ac:dyDescent="0.15">
      <c r="A80" s="64">
        <v>10</v>
      </c>
      <c r="B80" s="61" t="s">
        <v>83</v>
      </c>
      <c r="C80" s="61"/>
      <c r="D80" s="62"/>
      <c r="E80" s="65"/>
      <c r="F80" s="65"/>
      <c r="G80" s="65"/>
      <c r="H80" s="65"/>
      <c r="I80" s="70"/>
    </row>
    <row r="81" spans="1:9" x14ac:dyDescent="0.15">
      <c r="A81" s="41"/>
      <c r="B81" s="48" t="s">
        <v>63</v>
      </c>
      <c r="C81" s="47">
        <v>17</v>
      </c>
      <c r="D81" s="47">
        <v>1</v>
      </c>
      <c r="E81" s="44">
        <v>5</v>
      </c>
      <c r="F81" s="44"/>
      <c r="G81" s="44">
        <v>5</v>
      </c>
      <c r="H81" s="44">
        <f t="shared" ref="H81:H82" si="8">SUM(C81*D81*E81*G81)</f>
        <v>425</v>
      </c>
      <c r="I81" s="58"/>
    </row>
    <row r="82" spans="1:9" x14ac:dyDescent="0.15">
      <c r="A82" s="64"/>
      <c r="B82" s="61" t="s">
        <v>84</v>
      </c>
      <c r="C82" s="61">
        <v>2</v>
      </c>
      <c r="D82" s="62">
        <v>2.5</v>
      </c>
      <c r="E82" s="65">
        <v>5</v>
      </c>
      <c r="F82" s="65"/>
      <c r="G82" s="65">
        <v>8</v>
      </c>
      <c r="H82" s="44">
        <f t="shared" si="8"/>
        <v>200</v>
      </c>
      <c r="I82" s="70"/>
    </row>
    <row r="83" spans="1:9" x14ac:dyDescent="0.15">
      <c r="A83" s="64"/>
      <c r="B83" s="61"/>
      <c r="C83" s="61"/>
      <c r="D83" s="62"/>
      <c r="E83" s="65"/>
      <c r="F83" s="65"/>
      <c r="G83" s="65" t="s">
        <v>65</v>
      </c>
      <c r="H83" s="65">
        <f>SUM(H81:H82)</f>
        <v>625</v>
      </c>
      <c r="I83" s="70" t="s">
        <v>74</v>
      </c>
    </row>
    <row r="84" spans="1:9" x14ac:dyDescent="0.15">
      <c r="A84" s="64"/>
      <c r="B84" s="61"/>
      <c r="C84" s="61"/>
      <c r="D84" s="62"/>
      <c r="E84" s="65"/>
      <c r="F84" s="65"/>
      <c r="G84" s="65" t="s">
        <v>65</v>
      </c>
      <c r="H84" s="65">
        <f>SUM(H83/10.76)</f>
        <v>58.085501858736059</v>
      </c>
      <c r="I84" s="70" t="s">
        <v>74</v>
      </c>
    </row>
    <row r="85" spans="1:9" x14ac:dyDescent="0.15">
      <c r="A85" s="64"/>
      <c r="B85" s="61"/>
      <c r="C85" s="61"/>
      <c r="D85" s="62"/>
      <c r="E85" s="65"/>
      <c r="F85" s="65"/>
      <c r="G85" s="65"/>
      <c r="H85" s="65"/>
      <c r="I85" s="70"/>
    </row>
    <row r="86" spans="1:9" x14ac:dyDescent="0.15">
      <c r="A86" s="64"/>
      <c r="B86" s="61"/>
      <c r="C86" s="61"/>
      <c r="D86" s="62"/>
      <c r="E86" s="65"/>
      <c r="F86" s="65"/>
      <c r="G86" s="65"/>
      <c r="H86" s="65"/>
      <c r="I86" s="70"/>
    </row>
    <row r="87" spans="1:9" x14ac:dyDescent="0.15">
      <c r="A87" s="64"/>
      <c r="B87" s="61"/>
      <c r="C87" s="61"/>
      <c r="D87" s="62"/>
      <c r="E87" s="65"/>
      <c r="F87" s="65"/>
      <c r="G87" s="65"/>
      <c r="H87" s="65"/>
      <c r="I87" s="70"/>
    </row>
    <row r="88" spans="1:9" x14ac:dyDescent="0.15">
      <c r="A88" s="64"/>
      <c r="B88" s="61"/>
      <c r="C88" s="61"/>
      <c r="D88" s="62"/>
      <c r="E88" s="65"/>
      <c r="F88" s="65"/>
      <c r="G88" s="65"/>
      <c r="H88" s="65"/>
      <c r="I88" s="70"/>
    </row>
    <row r="89" spans="1:9" x14ac:dyDescent="0.15">
      <c r="A89" s="64"/>
      <c r="B89" s="61"/>
      <c r="C89" s="61"/>
      <c r="D89" s="62"/>
      <c r="E89" s="65"/>
      <c r="F89" s="65"/>
      <c r="G89" s="65"/>
      <c r="H89" s="65"/>
      <c r="I89" s="70"/>
    </row>
    <row r="90" spans="1:9" x14ac:dyDescent="0.15">
      <c r="A90" s="64"/>
      <c r="B90" s="61"/>
      <c r="C90" s="61"/>
      <c r="D90" s="62"/>
      <c r="E90" s="65"/>
      <c r="F90" s="65"/>
      <c r="G90" s="65"/>
      <c r="H90" s="65"/>
      <c r="I90" s="70"/>
    </row>
    <row r="91" spans="1:9" x14ac:dyDescent="0.15">
      <c r="A91" s="64"/>
      <c r="B91" s="61"/>
      <c r="C91" s="61"/>
      <c r="D91" s="62"/>
      <c r="E91" s="65"/>
      <c r="F91" s="65"/>
      <c r="G91" s="65"/>
      <c r="H91" s="65"/>
      <c r="I91" s="70"/>
    </row>
    <row r="92" spans="1:9" x14ac:dyDescent="0.15">
      <c r="A92" s="64"/>
      <c r="B92" s="61"/>
      <c r="C92" s="61"/>
      <c r="D92" s="62"/>
      <c r="E92" s="65"/>
      <c r="F92" s="65"/>
      <c r="G92" s="65"/>
      <c r="H92" s="65"/>
      <c r="I92" s="70"/>
    </row>
    <row r="93" spans="1:9" x14ac:dyDescent="0.15">
      <c r="A93" s="64"/>
      <c r="B93" s="61"/>
      <c r="C93" s="61"/>
      <c r="D93" s="62"/>
      <c r="E93" s="65"/>
      <c r="F93" s="65"/>
      <c r="G93" s="65"/>
      <c r="H93" s="65"/>
      <c r="I93" s="70"/>
    </row>
    <row r="94" spans="1:9" x14ac:dyDescent="0.15">
      <c r="A94" s="64">
        <v>10</v>
      </c>
      <c r="B94" s="66" t="s">
        <v>85</v>
      </c>
      <c r="C94" s="66">
        <v>1</v>
      </c>
      <c r="D94" s="67">
        <v>1</v>
      </c>
      <c r="E94" s="63">
        <v>47</v>
      </c>
      <c r="F94" s="63">
        <v>75</v>
      </c>
      <c r="G94" s="63"/>
      <c r="H94" s="63">
        <f>SUM(C94*D94*E94*F94)</f>
        <v>3525</v>
      </c>
      <c r="I94" s="71"/>
    </row>
    <row r="95" spans="1:9" x14ac:dyDescent="0.15">
      <c r="A95" s="60"/>
      <c r="B95" s="66" t="s">
        <v>86</v>
      </c>
      <c r="C95" s="66">
        <v>2</v>
      </c>
      <c r="D95" s="67">
        <v>1</v>
      </c>
      <c r="E95" s="63">
        <v>47</v>
      </c>
      <c r="F95" s="63">
        <v>0.33</v>
      </c>
      <c r="G95" s="63"/>
      <c r="H95" s="63">
        <f t="shared" ref="H95:H96" si="9">SUM(C95*D95*E95*F95)</f>
        <v>31.020000000000003</v>
      </c>
      <c r="I95" s="71"/>
    </row>
    <row r="96" spans="1:9" x14ac:dyDescent="0.15">
      <c r="A96" s="60"/>
      <c r="B96" s="66"/>
      <c r="C96" s="66">
        <v>2</v>
      </c>
      <c r="D96" s="67">
        <v>1</v>
      </c>
      <c r="E96" s="63">
        <v>75</v>
      </c>
      <c r="F96" s="63">
        <v>0.33</v>
      </c>
      <c r="G96" s="63"/>
      <c r="H96" s="63">
        <f t="shared" si="9"/>
        <v>49.5</v>
      </c>
      <c r="I96" s="71"/>
    </row>
    <row r="97" spans="1:9" x14ac:dyDescent="0.15">
      <c r="A97" s="49"/>
      <c r="B97" s="50"/>
      <c r="C97" s="51"/>
      <c r="D97" s="51"/>
      <c r="E97" s="52"/>
      <c r="F97" s="52"/>
      <c r="G97" s="52"/>
      <c r="H97" s="52"/>
      <c r="I97" s="59"/>
    </row>
    <row r="98" spans="1:9" x14ac:dyDescent="0.15">
      <c r="A98" s="36"/>
      <c r="B98" s="53"/>
      <c r="C98" s="54"/>
      <c r="D98" s="54"/>
      <c r="E98" s="39"/>
      <c r="F98" s="39"/>
      <c r="G98" s="40" t="s">
        <v>65</v>
      </c>
      <c r="H98" s="40">
        <f>SUM(H94:H97)</f>
        <v>3605.52</v>
      </c>
      <c r="I98" s="57" t="s">
        <v>73</v>
      </c>
    </row>
    <row r="99" spans="1:9" x14ac:dyDescent="0.15">
      <c r="A99" s="41"/>
      <c r="B99" s="42"/>
      <c r="C99" s="43"/>
      <c r="D99" s="43"/>
      <c r="E99" s="44"/>
      <c r="F99" s="44"/>
      <c r="G99" s="45" t="s">
        <v>65</v>
      </c>
      <c r="H99" s="45">
        <f>SUM(H98/10.76)</f>
        <v>335.08550185873605</v>
      </c>
      <c r="I99" s="58" t="s">
        <v>74</v>
      </c>
    </row>
    <row r="100" spans="1:9" x14ac:dyDescent="0.15">
      <c r="A100" s="60"/>
      <c r="B100" s="61"/>
      <c r="C100" s="61"/>
      <c r="D100" s="62"/>
      <c r="E100" s="65"/>
      <c r="F100" s="65"/>
      <c r="G100" s="65"/>
      <c r="H100" s="65"/>
      <c r="I100" s="70"/>
    </row>
    <row r="101" spans="1:9" x14ac:dyDescent="0.15">
      <c r="A101" s="64">
        <v>11</v>
      </c>
      <c r="B101" s="61" t="s">
        <v>87</v>
      </c>
      <c r="C101" s="61"/>
      <c r="D101" s="62"/>
      <c r="E101" s="65"/>
      <c r="F101" s="65"/>
      <c r="G101" s="65"/>
      <c r="H101" s="65"/>
      <c r="I101" s="70"/>
    </row>
    <row r="102" spans="1:9" x14ac:dyDescent="0.15">
      <c r="A102" s="41"/>
      <c r="B102" s="48" t="s">
        <v>63</v>
      </c>
      <c r="C102" s="47">
        <v>17</v>
      </c>
      <c r="D102" s="47">
        <v>1</v>
      </c>
      <c r="E102" s="44">
        <v>5</v>
      </c>
      <c r="F102" s="44"/>
      <c r="G102" s="44">
        <v>5</v>
      </c>
      <c r="H102" s="44">
        <f t="shared" ref="H102" si="10">SUM(C102*D102*E102*G102)</f>
        <v>425</v>
      </c>
      <c r="I102" s="58"/>
    </row>
    <row r="103" spans="1:9" x14ac:dyDescent="0.15">
      <c r="A103" s="41"/>
      <c r="B103" s="48"/>
      <c r="C103" s="47"/>
      <c r="D103" s="47"/>
      <c r="E103" s="44"/>
      <c r="F103" s="44"/>
      <c r="G103" s="44"/>
      <c r="H103" s="44"/>
      <c r="I103" s="58"/>
    </row>
    <row r="104" spans="1:9" x14ac:dyDescent="0.15">
      <c r="A104" s="49"/>
      <c r="B104" s="50"/>
      <c r="C104" s="51"/>
      <c r="D104" s="51"/>
      <c r="E104" s="52"/>
      <c r="F104" s="52"/>
      <c r="G104" s="52"/>
      <c r="H104" s="52"/>
      <c r="I104" s="59"/>
    </row>
    <row r="105" spans="1:9" x14ac:dyDescent="0.15">
      <c r="A105" s="36"/>
      <c r="B105" s="53"/>
      <c r="C105" s="54"/>
      <c r="D105" s="54"/>
      <c r="E105" s="39"/>
      <c r="F105" s="39"/>
      <c r="G105" s="40" t="s">
        <v>65</v>
      </c>
      <c r="H105" s="40">
        <f>SUM(H102:H104)</f>
        <v>425</v>
      </c>
      <c r="I105" s="57" t="s">
        <v>73</v>
      </c>
    </row>
    <row r="106" spans="1:9" x14ac:dyDescent="0.15">
      <c r="A106" s="41"/>
      <c r="B106" s="42"/>
      <c r="C106" s="43"/>
      <c r="D106" s="43"/>
      <c r="E106" s="44"/>
      <c r="F106" s="44"/>
      <c r="G106" s="45" t="s">
        <v>65</v>
      </c>
      <c r="H106" s="45">
        <f>SUM(H105/10.76)</f>
        <v>39.498141263940518</v>
      </c>
      <c r="I106" s="58" t="s">
        <v>74</v>
      </c>
    </row>
    <row r="107" spans="1:9" x14ac:dyDescent="0.15">
      <c r="A107" s="60"/>
      <c r="B107" s="61"/>
      <c r="C107" s="61"/>
      <c r="D107" s="62"/>
      <c r="E107" s="65"/>
      <c r="F107" s="65"/>
      <c r="G107" s="65"/>
      <c r="H107" s="65"/>
      <c r="I107" s="70"/>
    </row>
    <row r="108" spans="1:9" x14ac:dyDescent="0.15">
      <c r="A108" s="60"/>
      <c r="B108" s="61"/>
      <c r="C108" s="61"/>
      <c r="D108" s="62"/>
      <c r="E108" s="65"/>
      <c r="F108" s="65"/>
      <c r="G108" s="65"/>
      <c r="H108" s="65"/>
      <c r="I108" s="70"/>
    </row>
    <row r="109" spans="1:9" x14ac:dyDescent="0.15">
      <c r="A109" s="64">
        <v>12</v>
      </c>
      <c r="B109" s="61" t="s">
        <v>88</v>
      </c>
      <c r="C109" s="61"/>
      <c r="D109" s="62"/>
      <c r="E109" s="65"/>
      <c r="F109" s="65"/>
      <c r="G109" s="65"/>
      <c r="H109" s="65"/>
      <c r="I109" s="70"/>
    </row>
    <row r="110" spans="1:9" x14ac:dyDescent="0.15">
      <c r="A110" s="41"/>
      <c r="B110" s="48" t="s">
        <v>63</v>
      </c>
      <c r="C110" s="47">
        <v>17</v>
      </c>
      <c r="D110" s="47">
        <v>1</v>
      </c>
      <c r="E110" s="44">
        <v>5</v>
      </c>
      <c r="F110" s="44"/>
      <c r="G110" s="44">
        <v>5</v>
      </c>
      <c r="H110" s="44">
        <f t="shared" ref="H110" si="11">SUM(C110*D110*E110*G110)</f>
        <v>425</v>
      </c>
      <c r="I110" s="58"/>
    </row>
    <row r="111" spans="1:9" x14ac:dyDescent="0.15">
      <c r="A111" s="41"/>
      <c r="B111" s="48"/>
      <c r="C111" s="47"/>
      <c r="D111" s="47"/>
      <c r="E111" s="44"/>
      <c r="F111" s="44"/>
      <c r="G111" s="44"/>
      <c r="H111" s="44"/>
      <c r="I111" s="58"/>
    </row>
    <row r="112" spans="1:9" x14ac:dyDescent="0.15">
      <c r="A112" s="49"/>
      <c r="B112" s="50"/>
      <c r="C112" s="51"/>
      <c r="D112" s="51"/>
      <c r="E112" s="52"/>
      <c r="F112" s="52"/>
      <c r="G112" s="52"/>
      <c r="H112" s="52"/>
      <c r="I112" s="59"/>
    </row>
    <row r="113" spans="1:9" x14ac:dyDescent="0.15">
      <c r="A113" s="36"/>
      <c r="B113" s="53"/>
      <c r="C113" s="54"/>
      <c r="D113" s="54"/>
      <c r="E113" s="39"/>
      <c r="F113" s="39"/>
      <c r="G113" s="40" t="s">
        <v>65</v>
      </c>
      <c r="H113" s="40">
        <f>SUM(H110:H112)</f>
        <v>425</v>
      </c>
      <c r="I113" s="57" t="s">
        <v>73</v>
      </c>
    </row>
    <row r="114" spans="1:9" x14ac:dyDescent="0.15">
      <c r="A114" s="41"/>
      <c r="B114" s="42"/>
      <c r="C114" s="43"/>
      <c r="D114" s="43"/>
      <c r="E114" s="44"/>
      <c r="F114" s="44"/>
      <c r="G114" s="45" t="s">
        <v>65</v>
      </c>
      <c r="H114" s="45">
        <f>SUM(H113/10.76)</f>
        <v>39.498141263940518</v>
      </c>
      <c r="I114" s="58" t="s">
        <v>74</v>
      </c>
    </row>
    <row r="115" spans="1:9" x14ac:dyDescent="0.15">
      <c r="A115" s="60"/>
      <c r="B115" s="61"/>
      <c r="C115" s="61"/>
      <c r="D115" s="62"/>
      <c r="E115" s="65"/>
      <c r="F115" s="65"/>
      <c r="G115" s="65"/>
      <c r="H115" s="65"/>
      <c r="I115" s="70"/>
    </row>
    <row r="116" spans="1:9" x14ac:dyDescent="0.15">
      <c r="A116" s="60"/>
      <c r="B116" s="61"/>
      <c r="C116" s="61"/>
      <c r="D116" s="62"/>
      <c r="E116" s="65"/>
      <c r="F116" s="65"/>
      <c r="G116" s="65"/>
      <c r="H116" s="65"/>
      <c r="I116" s="70"/>
    </row>
    <row r="117" spans="1:9" x14ac:dyDescent="0.15">
      <c r="A117" s="60"/>
      <c r="B117" s="61"/>
      <c r="C117" s="61"/>
      <c r="D117" s="62"/>
      <c r="E117" s="65"/>
      <c r="F117" s="65"/>
      <c r="G117" s="65"/>
      <c r="H117" s="65"/>
      <c r="I117" s="70"/>
    </row>
    <row r="118" spans="1:9" x14ac:dyDescent="0.15">
      <c r="A118" s="64">
        <v>13</v>
      </c>
      <c r="B118" s="61" t="s">
        <v>89</v>
      </c>
      <c r="C118" s="47">
        <v>2</v>
      </c>
      <c r="D118" s="47">
        <v>1</v>
      </c>
      <c r="E118" s="44">
        <v>5</v>
      </c>
      <c r="F118" s="44"/>
      <c r="G118" s="44">
        <v>8</v>
      </c>
      <c r="H118" s="44">
        <f t="shared" ref="H118" si="12">SUM(C118*D118*E118*G118)</f>
        <v>80</v>
      </c>
      <c r="I118" s="70"/>
    </row>
    <row r="119" spans="1:9" x14ac:dyDescent="0.15">
      <c r="A119" s="49"/>
      <c r="B119" s="50"/>
      <c r="C119" s="51"/>
      <c r="D119" s="51"/>
      <c r="E119" s="52"/>
      <c r="F119" s="52"/>
      <c r="G119" s="52"/>
      <c r="H119" s="52"/>
      <c r="I119" s="59"/>
    </row>
    <row r="120" spans="1:9" x14ac:dyDescent="0.15">
      <c r="A120" s="36"/>
      <c r="B120" s="53"/>
      <c r="C120" s="54"/>
      <c r="D120" s="54"/>
      <c r="E120" s="39"/>
      <c r="F120" s="39"/>
      <c r="G120" s="40" t="s">
        <v>65</v>
      </c>
      <c r="H120" s="40">
        <f>SUM(H118:H119)</f>
        <v>80</v>
      </c>
      <c r="I120" s="57" t="s">
        <v>73</v>
      </c>
    </row>
    <row r="121" spans="1:9" x14ac:dyDescent="0.15">
      <c r="A121" s="41"/>
      <c r="B121" s="42"/>
      <c r="C121" s="43"/>
      <c r="D121" s="43"/>
      <c r="E121" s="44"/>
      <c r="F121" s="44"/>
      <c r="G121" s="45" t="s">
        <v>65</v>
      </c>
      <c r="H121" s="45">
        <f>SUM(H120/10.76)</f>
        <v>7.4349442379182156</v>
      </c>
      <c r="I121" s="58" t="s">
        <v>74</v>
      </c>
    </row>
    <row r="122" spans="1:9" x14ac:dyDescent="0.15">
      <c r="A122" s="60"/>
      <c r="B122" s="61"/>
      <c r="C122" s="62"/>
      <c r="D122" s="62"/>
      <c r="E122" s="63"/>
      <c r="F122" s="63"/>
      <c r="G122" s="65"/>
      <c r="H122" s="65"/>
      <c r="I122" s="68"/>
    </row>
    <row r="123" spans="1:9" ht="409.5" x14ac:dyDescent="0.15">
      <c r="A123" s="60">
        <v>10.15</v>
      </c>
      <c r="B123" s="61" t="s">
        <v>95</v>
      </c>
      <c r="C123" s="61"/>
      <c r="D123" s="62"/>
      <c r="E123" s="65"/>
      <c r="F123" s="65"/>
      <c r="G123" s="65"/>
      <c r="H123" s="65"/>
      <c r="I123" s="70"/>
    </row>
    <row r="124" spans="1:9" x14ac:dyDescent="0.15">
      <c r="A124" s="46" t="s">
        <v>96</v>
      </c>
      <c r="B124" s="42" t="s">
        <v>97</v>
      </c>
      <c r="C124" s="42"/>
      <c r="D124" s="43"/>
      <c r="E124" s="44"/>
      <c r="F124" s="44"/>
      <c r="G124" s="44"/>
      <c r="H124" s="45"/>
      <c r="I124" s="58"/>
    </row>
    <row r="125" spans="1:9" x14ac:dyDescent="0.15">
      <c r="A125" s="41"/>
      <c r="B125" s="48" t="s">
        <v>71</v>
      </c>
      <c r="C125" s="55">
        <v>1</v>
      </c>
      <c r="D125" s="47">
        <v>1</v>
      </c>
      <c r="E125" s="44">
        <v>47</v>
      </c>
      <c r="F125" s="44"/>
      <c r="G125" s="44">
        <v>5</v>
      </c>
      <c r="H125" s="44">
        <f>SUM(C125*D125*E125*G125)</f>
        <v>235</v>
      </c>
      <c r="I125" s="58"/>
    </row>
    <row r="126" spans="1:9" x14ac:dyDescent="0.15">
      <c r="A126" s="41"/>
      <c r="B126" s="48" t="s">
        <v>71</v>
      </c>
      <c r="C126" s="55">
        <v>2</v>
      </c>
      <c r="D126" s="47">
        <v>1</v>
      </c>
      <c r="E126" s="44">
        <v>75</v>
      </c>
      <c r="F126" s="44"/>
      <c r="G126" s="44">
        <v>5</v>
      </c>
      <c r="H126" s="44">
        <f t="shared" ref="H126:H127" si="13">SUM(C126*D126*E126*G126)</f>
        <v>750</v>
      </c>
      <c r="I126" s="58"/>
    </row>
    <row r="127" spans="1:9" x14ac:dyDescent="0.15">
      <c r="A127" s="41"/>
      <c r="B127" s="48"/>
      <c r="C127" s="55">
        <v>1</v>
      </c>
      <c r="D127" s="47">
        <v>1</v>
      </c>
      <c r="E127" s="44">
        <v>29</v>
      </c>
      <c r="F127" s="44"/>
      <c r="G127" s="44">
        <v>3</v>
      </c>
      <c r="H127" s="44">
        <f t="shared" si="13"/>
        <v>87</v>
      </c>
      <c r="I127" s="58"/>
    </row>
    <row r="128" spans="1:9" x14ac:dyDescent="0.15">
      <c r="A128" s="49"/>
      <c r="B128" s="50"/>
      <c r="C128" s="51"/>
      <c r="D128" s="51"/>
      <c r="E128" s="52"/>
      <c r="F128" s="52"/>
      <c r="G128" s="52"/>
      <c r="H128" s="52"/>
      <c r="I128" s="59"/>
    </row>
    <row r="129" spans="1:9" x14ac:dyDescent="0.15">
      <c r="A129" s="36"/>
      <c r="B129" s="53"/>
      <c r="C129" s="54"/>
      <c r="D129" s="54"/>
      <c r="E129" s="39"/>
      <c r="F129" s="39"/>
      <c r="G129" s="40" t="s">
        <v>65</v>
      </c>
      <c r="H129" s="40">
        <f>SUM(H125:H128)</f>
        <v>1072</v>
      </c>
      <c r="I129" s="57" t="s">
        <v>73</v>
      </c>
    </row>
    <row r="130" spans="1:9" x14ac:dyDescent="0.15">
      <c r="A130" s="41"/>
      <c r="B130" s="42"/>
      <c r="C130" s="43"/>
      <c r="D130" s="43"/>
      <c r="E130" s="44"/>
      <c r="F130" s="44"/>
      <c r="G130" s="45" t="s">
        <v>65</v>
      </c>
      <c r="H130" s="45">
        <f>SUM(H129/10.76)</f>
        <v>99.628252788104092</v>
      </c>
      <c r="I130" s="58" t="s">
        <v>74</v>
      </c>
    </row>
    <row r="131" spans="1:9" x14ac:dyDescent="0.15">
      <c r="A131" s="60"/>
      <c r="B131" s="61"/>
      <c r="C131" s="61"/>
      <c r="D131" s="62"/>
      <c r="E131" s="65"/>
      <c r="F131" s="65"/>
      <c r="G131" s="65"/>
      <c r="H131" s="65"/>
      <c r="I131" s="70"/>
    </row>
    <row r="132" spans="1:9" x14ac:dyDescent="0.15">
      <c r="A132" s="72"/>
      <c r="B132" s="73"/>
      <c r="C132" s="73"/>
      <c r="D132" s="73"/>
      <c r="E132" s="74"/>
      <c r="F132" s="74"/>
      <c r="G132" s="74"/>
      <c r="H132" s="74"/>
      <c r="I132" s="78"/>
    </row>
    <row r="133" spans="1:9" x14ac:dyDescent="0.15">
      <c r="A133" s="72"/>
      <c r="B133" s="73"/>
      <c r="C133" s="73"/>
      <c r="D133" s="73"/>
      <c r="E133" s="74"/>
      <c r="F133" s="74"/>
      <c r="G133" s="74"/>
      <c r="H133" s="74"/>
      <c r="I133" s="78"/>
    </row>
    <row r="134" spans="1:9" x14ac:dyDescent="0.15">
      <c r="A134" s="72"/>
      <c r="B134" s="73"/>
      <c r="C134" s="73"/>
      <c r="D134" s="73"/>
      <c r="E134" s="74"/>
      <c r="F134" s="74"/>
      <c r="G134" s="74"/>
      <c r="H134" s="74"/>
      <c r="I134" s="78"/>
    </row>
    <row r="135" spans="1:9" x14ac:dyDescent="0.15">
      <c r="A135" s="72"/>
      <c r="B135" s="73"/>
      <c r="C135" s="73"/>
      <c r="D135" s="73"/>
      <c r="E135" s="74"/>
      <c r="F135" s="74"/>
      <c r="G135" s="74"/>
      <c r="H135" s="74"/>
      <c r="I135" s="78"/>
    </row>
    <row r="136" spans="1:9" x14ac:dyDescent="0.15">
      <c r="A136" s="72"/>
      <c r="B136" s="73"/>
      <c r="C136" s="73"/>
      <c r="D136" s="73"/>
      <c r="E136" s="74"/>
      <c r="F136" s="74"/>
      <c r="G136" s="74"/>
      <c r="H136" s="74"/>
      <c r="I136" s="78"/>
    </row>
    <row r="137" spans="1:9" x14ac:dyDescent="0.15">
      <c r="A137" s="72"/>
      <c r="B137" s="73"/>
      <c r="C137" s="73"/>
      <c r="D137" s="73"/>
      <c r="E137" s="74"/>
      <c r="F137" s="74"/>
      <c r="G137" s="74"/>
      <c r="H137" s="74"/>
      <c r="I137" s="78"/>
    </row>
    <row r="138" spans="1:9" x14ac:dyDescent="0.15">
      <c r="A138" s="72"/>
      <c r="B138" s="73"/>
      <c r="C138" s="73"/>
      <c r="D138" s="73"/>
      <c r="E138" s="74"/>
      <c r="F138" s="74"/>
      <c r="G138" s="74"/>
      <c r="H138" s="74"/>
      <c r="I138" s="78"/>
    </row>
    <row r="139" spans="1:9" x14ac:dyDescent="0.15">
      <c r="A139" s="72"/>
      <c r="B139" s="73"/>
      <c r="C139" s="73"/>
      <c r="D139" s="73"/>
      <c r="E139" s="74"/>
      <c r="F139" s="74"/>
      <c r="G139" s="74"/>
      <c r="H139" s="74"/>
      <c r="I139" s="78"/>
    </row>
    <row r="140" spans="1:9" x14ac:dyDescent="0.15">
      <c r="A140" s="72"/>
      <c r="B140" s="73"/>
      <c r="C140" s="73"/>
      <c r="D140" s="73"/>
      <c r="E140" s="74"/>
      <c r="F140" s="74"/>
      <c r="G140" s="74"/>
      <c r="H140" s="74"/>
      <c r="I140" s="78"/>
    </row>
    <row r="141" spans="1:9" x14ac:dyDescent="0.15">
      <c r="A141" s="72"/>
      <c r="B141" s="73"/>
      <c r="C141" s="73"/>
      <c r="D141" s="73"/>
      <c r="E141" s="74"/>
      <c r="F141" s="74"/>
      <c r="G141" s="74"/>
      <c r="H141" s="74"/>
      <c r="I141" s="78"/>
    </row>
    <row r="142" spans="1:9" x14ac:dyDescent="0.15">
      <c r="A142" s="72"/>
      <c r="B142" s="73"/>
      <c r="C142" s="73"/>
      <c r="D142" s="73"/>
      <c r="E142" s="74"/>
      <c r="F142" s="74"/>
      <c r="G142" s="74"/>
      <c r="H142" s="74"/>
      <c r="I142" s="78"/>
    </row>
    <row r="143" spans="1:9" x14ac:dyDescent="0.15">
      <c r="A143" s="72"/>
      <c r="B143" s="73"/>
      <c r="C143" s="73"/>
      <c r="D143" s="73"/>
      <c r="E143" s="74"/>
      <c r="F143" s="74"/>
      <c r="G143" s="74"/>
      <c r="H143" s="74"/>
      <c r="I143" s="78"/>
    </row>
    <row r="144" spans="1:9" x14ac:dyDescent="0.15">
      <c r="A144" s="72"/>
      <c r="B144" s="73"/>
      <c r="C144" s="73"/>
      <c r="D144" s="73"/>
      <c r="E144" s="74"/>
      <c r="F144" s="74"/>
      <c r="G144" s="74"/>
      <c r="H144" s="74"/>
      <c r="I144" s="78"/>
    </row>
    <row r="145" spans="1:9" x14ac:dyDescent="0.15">
      <c r="A145" s="72"/>
      <c r="B145" s="73"/>
      <c r="C145" s="73"/>
      <c r="D145" s="73"/>
      <c r="E145" s="74"/>
      <c r="F145" s="74"/>
      <c r="G145" s="74"/>
      <c r="H145" s="74"/>
      <c r="I145" s="78"/>
    </row>
    <row r="146" spans="1:9" x14ac:dyDescent="0.15">
      <c r="A146" s="72"/>
      <c r="B146" s="73"/>
      <c r="C146" s="73"/>
      <c r="D146" s="73"/>
      <c r="E146" s="74"/>
      <c r="F146" s="74"/>
      <c r="G146" s="74"/>
      <c r="H146" s="74"/>
      <c r="I146" s="78"/>
    </row>
    <row r="147" spans="1:9" x14ac:dyDescent="0.15">
      <c r="A147" s="75"/>
      <c r="B147" s="76"/>
      <c r="C147" s="76"/>
      <c r="D147" s="76"/>
      <c r="E147" s="77"/>
      <c r="F147" s="77"/>
      <c r="G147" s="77"/>
      <c r="H147" s="77"/>
      <c r="I147" s="79"/>
    </row>
  </sheetData>
  <mergeCells count="4">
    <mergeCell ref="C1:D1"/>
    <mergeCell ref="C71:G71"/>
    <mergeCell ref="C74:G74"/>
    <mergeCell ref="C77:G77"/>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workbookViewId="0">
      <selection activeCell="F21" sqref="F21"/>
    </sheetView>
  </sheetViews>
  <sheetFormatPr defaultColWidth="8.99609375" defaultRowHeight="13.5" x14ac:dyDescent="0.15"/>
  <cols>
    <col min="1" max="1" width="4.6484375" style="3" customWidth="1"/>
    <col min="2" max="2" width="35.546875" style="4" customWidth="1"/>
    <col min="3" max="3" width="15.8984375" style="5" customWidth="1"/>
    <col min="4" max="4" width="7.34765625" style="5" customWidth="1"/>
    <col min="5" max="5" width="14.546875" style="5" customWidth="1"/>
    <col min="6" max="6" width="21.8984375" style="5" customWidth="1"/>
    <col min="257" max="257" width="4.6484375" customWidth="1"/>
    <col min="258" max="258" width="54.44921875" customWidth="1"/>
    <col min="259" max="259" width="15.8984375" customWidth="1"/>
    <col min="260" max="260" width="7.34765625" customWidth="1"/>
    <col min="261" max="261" width="15.44921875" customWidth="1"/>
    <col min="262" max="262" width="22.046875" customWidth="1"/>
    <col min="513" max="513" width="4.6484375" customWidth="1"/>
    <col min="514" max="514" width="54.44921875" customWidth="1"/>
    <col min="515" max="515" width="15.8984375" customWidth="1"/>
    <col min="516" max="516" width="7.34765625" customWidth="1"/>
    <col min="517" max="517" width="15.44921875" customWidth="1"/>
    <col min="518" max="518" width="22.046875" customWidth="1"/>
    <col min="769" max="769" width="4.6484375" customWidth="1"/>
    <col min="770" max="770" width="54.44921875" customWidth="1"/>
    <col min="771" max="771" width="15.8984375" customWidth="1"/>
    <col min="772" max="772" width="7.34765625" customWidth="1"/>
    <col min="773" max="773" width="15.44921875" customWidth="1"/>
    <col min="774" max="774" width="22.046875" customWidth="1"/>
    <col min="1025" max="1025" width="4.6484375" customWidth="1"/>
    <col min="1026" max="1026" width="54.44921875" customWidth="1"/>
    <col min="1027" max="1027" width="15.8984375" customWidth="1"/>
    <col min="1028" max="1028" width="7.34765625" customWidth="1"/>
    <col min="1029" max="1029" width="15.44921875" customWidth="1"/>
    <col min="1030" max="1030" width="22.046875" customWidth="1"/>
    <col min="1281" max="1281" width="4.6484375" customWidth="1"/>
    <col min="1282" max="1282" width="54.44921875" customWidth="1"/>
    <col min="1283" max="1283" width="15.8984375" customWidth="1"/>
    <col min="1284" max="1284" width="7.34765625" customWidth="1"/>
    <col min="1285" max="1285" width="15.44921875" customWidth="1"/>
    <col min="1286" max="1286" width="22.046875" customWidth="1"/>
    <col min="1537" max="1537" width="4.6484375" customWidth="1"/>
    <col min="1538" max="1538" width="54.44921875" customWidth="1"/>
    <col min="1539" max="1539" width="15.8984375" customWidth="1"/>
    <col min="1540" max="1540" width="7.34765625" customWidth="1"/>
    <col min="1541" max="1541" width="15.44921875" customWidth="1"/>
    <col min="1542" max="1542" width="22.046875" customWidth="1"/>
    <col min="1793" max="1793" width="4.6484375" customWidth="1"/>
    <col min="1794" max="1794" width="54.44921875" customWidth="1"/>
    <col min="1795" max="1795" width="15.8984375" customWidth="1"/>
    <col min="1796" max="1796" width="7.34765625" customWidth="1"/>
    <col min="1797" max="1797" width="15.44921875" customWidth="1"/>
    <col min="1798" max="1798" width="22.046875" customWidth="1"/>
    <col min="2049" max="2049" width="4.6484375" customWidth="1"/>
    <col min="2050" max="2050" width="54.44921875" customWidth="1"/>
    <col min="2051" max="2051" width="15.8984375" customWidth="1"/>
    <col min="2052" max="2052" width="7.34765625" customWidth="1"/>
    <col min="2053" max="2053" width="15.44921875" customWidth="1"/>
    <col min="2054" max="2054" width="22.046875" customWidth="1"/>
    <col min="2305" max="2305" width="4.6484375" customWidth="1"/>
    <col min="2306" max="2306" width="54.44921875" customWidth="1"/>
    <col min="2307" max="2307" width="15.8984375" customWidth="1"/>
    <col min="2308" max="2308" width="7.34765625" customWidth="1"/>
    <col min="2309" max="2309" width="15.44921875" customWidth="1"/>
    <col min="2310" max="2310" width="22.046875" customWidth="1"/>
    <col min="2561" max="2561" width="4.6484375" customWidth="1"/>
    <col min="2562" max="2562" width="54.44921875" customWidth="1"/>
    <col min="2563" max="2563" width="15.8984375" customWidth="1"/>
    <col min="2564" max="2564" width="7.34765625" customWidth="1"/>
    <col min="2565" max="2565" width="15.44921875" customWidth="1"/>
    <col min="2566" max="2566" width="22.046875" customWidth="1"/>
    <col min="2817" max="2817" width="4.6484375" customWidth="1"/>
    <col min="2818" max="2818" width="54.44921875" customWidth="1"/>
    <col min="2819" max="2819" width="15.8984375" customWidth="1"/>
    <col min="2820" max="2820" width="7.34765625" customWidth="1"/>
    <col min="2821" max="2821" width="15.44921875" customWidth="1"/>
    <col min="2822" max="2822" width="22.046875" customWidth="1"/>
    <col min="3073" max="3073" width="4.6484375" customWidth="1"/>
    <col min="3074" max="3074" width="54.44921875" customWidth="1"/>
    <col min="3075" max="3075" width="15.8984375" customWidth="1"/>
    <col min="3076" max="3076" width="7.34765625" customWidth="1"/>
    <col min="3077" max="3077" width="15.44921875" customWidth="1"/>
    <col min="3078" max="3078" width="22.046875" customWidth="1"/>
    <col min="3329" max="3329" width="4.6484375" customWidth="1"/>
    <col min="3330" max="3330" width="54.44921875" customWidth="1"/>
    <col min="3331" max="3331" width="15.8984375" customWidth="1"/>
    <col min="3332" max="3332" width="7.34765625" customWidth="1"/>
    <col min="3333" max="3333" width="15.44921875" customWidth="1"/>
    <col min="3334" max="3334" width="22.046875" customWidth="1"/>
    <col min="3585" max="3585" width="4.6484375" customWidth="1"/>
    <col min="3586" max="3586" width="54.44921875" customWidth="1"/>
    <col min="3587" max="3587" width="15.8984375" customWidth="1"/>
    <col min="3588" max="3588" width="7.34765625" customWidth="1"/>
    <col min="3589" max="3589" width="15.44921875" customWidth="1"/>
    <col min="3590" max="3590" width="22.046875" customWidth="1"/>
    <col min="3841" max="3841" width="4.6484375" customWidth="1"/>
    <col min="3842" max="3842" width="54.44921875" customWidth="1"/>
    <col min="3843" max="3843" width="15.8984375" customWidth="1"/>
    <col min="3844" max="3844" width="7.34765625" customWidth="1"/>
    <col min="3845" max="3845" width="15.44921875" customWidth="1"/>
    <col min="3846" max="3846" width="22.046875" customWidth="1"/>
    <col min="4097" max="4097" width="4.6484375" customWidth="1"/>
    <col min="4098" max="4098" width="54.44921875" customWidth="1"/>
    <col min="4099" max="4099" width="15.8984375" customWidth="1"/>
    <col min="4100" max="4100" width="7.34765625" customWidth="1"/>
    <col min="4101" max="4101" width="15.44921875" customWidth="1"/>
    <col min="4102" max="4102" width="22.046875" customWidth="1"/>
    <col min="4353" max="4353" width="4.6484375" customWidth="1"/>
    <col min="4354" max="4354" width="54.44921875" customWidth="1"/>
    <col min="4355" max="4355" width="15.8984375" customWidth="1"/>
    <col min="4356" max="4356" width="7.34765625" customWidth="1"/>
    <col min="4357" max="4357" width="15.44921875" customWidth="1"/>
    <col min="4358" max="4358" width="22.046875" customWidth="1"/>
    <col min="4609" max="4609" width="4.6484375" customWidth="1"/>
    <col min="4610" max="4610" width="54.44921875" customWidth="1"/>
    <col min="4611" max="4611" width="15.8984375" customWidth="1"/>
    <col min="4612" max="4612" width="7.34765625" customWidth="1"/>
    <col min="4613" max="4613" width="15.44921875" customWidth="1"/>
    <col min="4614" max="4614" width="22.046875" customWidth="1"/>
    <col min="4865" max="4865" width="4.6484375" customWidth="1"/>
    <col min="4866" max="4866" width="54.44921875" customWidth="1"/>
    <col min="4867" max="4867" width="15.8984375" customWidth="1"/>
    <col min="4868" max="4868" width="7.34765625" customWidth="1"/>
    <col min="4869" max="4869" width="15.44921875" customWidth="1"/>
    <col min="4870" max="4870" width="22.046875" customWidth="1"/>
    <col min="5121" max="5121" width="4.6484375" customWidth="1"/>
    <col min="5122" max="5122" width="54.44921875" customWidth="1"/>
    <col min="5123" max="5123" width="15.8984375" customWidth="1"/>
    <col min="5124" max="5124" width="7.34765625" customWidth="1"/>
    <col min="5125" max="5125" width="15.44921875" customWidth="1"/>
    <col min="5126" max="5126" width="22.046875" customWidth="1"/>
    <col min="5377" max="5377" width="4.6484375" customWidth="1"/>
    <col min="5378" max="5378" width="54.44921875" customWidth="1"/>
    <col min="5379" max="5379" width="15.8984375" customWidth="1"/>
    <col min="5380" max="5380" width="7.34765625" customWidth="1"/>
    <col min="5381" max="5381" width="15.44921875" customWidth="1"/>
    <col min="5382" max="5382" width="22.046875" customWidth="1"/>
    <col min="5633" max="5633" width="4.6484375" customWidth="1"/>
    <col min="5634" max="5634" width="54.44921875" customWidth="1"/>
    <col min="5635" max="5635" width="15.8984375" customWidth="1"/>
    <col min="5636" max="5636" width="7.34765625" customWidth="1"/>
    <col min="5637" max="5637" width="15.44921875" customWidth="1"/>
    <col min="5638" max="5638" width="22.046875" customWidth="1"/>
    <col min="5889" max="5889" width="4.6484375" customWidth="1"/>
    <col min="5890" max="5890" width="54.44921875" customWidth="1"/>
    <col min="5891" max="5891" width="15.8984375" customWidth="1"/>
    <col min="5892" max="5892" width="7.34765625" customWidth="1"/>
    <col min="5893" max="5893" width="15.44921875" customWidth="1"/>
    <col min="5894" max="5894" width="22.046875" customWidth="1"/>
    <col min="6145" max="6145" width="4.6484375" customWidth="1"/>
    <col min="6146" max="6146" width="54.44921875" customWidth="1"/>
    <col min="6147" max="6147" width="15.8984375" customWidth="1"/>
    <col min="6148" max="6148" width="7.34765625" customWidth="1"/>
    <col min="6149" max="6149" width="15.44921875" customWidth="1"/>
    <col min="6150" max="6150" width="22.046875" customWidth="1"/>
    <col min="6401" max="6401" width="4.6484375" customWidth="1"/>
    <col min="6402" max="6402" width="54.44921875" customWidth="1"/>
    <col min="6403" max="6403" width="15.8984375" customWidth="1"/>
    <col min="6404" max="6404" width="7.34765625" customWidth="1"/>
    <col min="6405" max="6405" width="15.44921875" customWidth="1"/>
    <col min="6406" max="6406" width="22.046875" customWidth="1"/>
    <col min="6657" max="6657" width="4.6484375" customWidth="1"/>
    <col min="6658" max="6658" width="54.44921875" customWidth="1"/>
    <col min="6659" max="6659" width="15.8984375" customWidth="1"/>
    <col min="6660" max="6660" width="7.34765625" customWidth="1"/>
    <col min="6661" max="6661" width="15.44921875" customWidth="1"/>
    <col min="6662" max="6662" width="22.046875" customWidth="1"/>
    <col min="6913" max="6913" width="4.6484375" customWidth="1"/>
    <col min="6914" max="6914" width="54.44921875" customWidth="1"/>
    <col min="6915" max="6915" width="15.8984375" customWidth="1"/>
    <col min="6916" max="6916" width="7.34765625" customWidth="1"/>
    <col min="6917" max="6917" width="15.44921875" customWidth="1"/>
    <col min="6918" max="6918" width="22.046875" customWidth="1"/>
    <col min="7169" max="7169" width="4.6484375" customWidth="1"/>
    <col min="7170" max="7170" width="54.44921875" customWidth="1"/>
    <col min="7171" max="7171" width="15.8984375" customWidth="1"/>
    <col min="7172" max="7172" width="7.34765625" customWidth="1"/>
    <col min="7173" max="7173" width="15.44921875" customWidth="1"/>
    <col min="7174" max="7174" width="22.046875" customWidth="1"/>
    <col min="7425" max="7425" width="4.6484375" customWidth="1"/>
    <col min="7426" max="7426" width="54.44921875" customWidth="1"/>
    <col min="7427" max="7427" width="15.8984375" customWidth="1"/>
    <col min="7428" max="7428" width="7.34765625" customWidth="1"/>
    <col min="7429" max="7429" width="15.44921875" customWidth="1"/>
    <col min="7430" max="7430" width="22.046875" customWidth="1"/>
    <col min="7681" max="7681" width="4.6484375" customWidth="1"/>
    <col min="7682" max="7682" width="54.44921875" customWidth="1"/>
    <col min="7683" max="7683" width="15.8984375" customWidth="1"/>
    <col min="7684" max="7684" width="7.34765625" customWidth="1"/>
    <col min="7685" max="7685" width="15.44921875" customWidth="1"/>
    <col min="7686" max="7686" width="22.046875" customWidth="1"/>
    <col min="7937" max="7937" width="4.6484375" customWidth="1"/>
    <col min="7938" max="7938" width="54.44921875" customWidth="1"/>
    <col min="7939" max="7939" width="15.8984375" customWidth="1"/>
    <col min="7940" max="7940" width="7.34765625" customWidth="1"/>
    <col min="7941" max="7941" width="15.44921875" customWidth="1"/>
    <col min="7942" max="7942" width="22.046875" customWidth="1"/>
    <col min="8193" max="8193" width="4.6484375" customWidth="1"/>
    <col min="8194" max="8194" width="54.44921875" customWidth="1"/>
    <col min="8195" max="8195" width="15.8984375" customWidth="1"/>
    <col min="8196" max="8196" width="7.34765625" customWidth="1"/>
    <col min="8197" max="8197" width="15.44921875" customWidth="1"/>
    <col min="8198" max="8198" width="22.046875" customWidth="1"/>
    <col min="8449" max="8449" width="4.6484375" customWidth="1"/>
    <col min="8450" max="8450" width="54.44921875" customWidth="1"/>
    <col min="8451" max="8451" width="15.8984375" customWidth="1"/>
    <col min="8452" max="8452" width="7.34765625" customWidth="1"/>
    <col min="8453" max="8453" width="15.44921875" customWidth="1"/>
    <col min="8454" max="8454" width="22.046875" customWidth="1"/>
    <col min="8705" max="8705" width="4.6484375" customWidth="1"/>
    <col min="8706" max="8706" width="54.44921875" customWidth="1"/>
    <col min="8707" max="8707" width="15.8984375" customWidth="1"/>
    <col min="8708" max="8708" width="7.34765625" customWidth="1"/>
    <col min="8709" max="8709" width="15.44921875" customWidth="1"/>
    <col min="8710" max="8710" width="22.046875" customWidth="1"/>
    <col min="8961" max="8961" width="4.6484375" customWidth="1"/>
    <col min="8962" max="8962" width="54.44921875" customWidth="1"/>
    <col min="8963" max="8963" width="15.8984375" customWidth="1"/>
    <col min="8964" max="8964" width="7.34765625" customWidth="1"/>
    <col min="8965" max="8965" width="15.44921875" customWidth="1"/>
    <col min="8966" max="8966" width="22.046875" customWidth="1"/>
    <col min="9217" max="9217" width="4.6484375" customWidth="1"/>
    <col min="9218" max="9218" width="54.44921875" customWidth="1"/>
    <col min="9219" max="9219" width="15.8984375" customWidth="1"/>
    <col min="9220" max="9220" width="7.34765625" customWidth="1"/>
    <col min="9221" max="9221" width="15.44921875" customWidth="1"/>
    <col min="9222" max="9222" width="22.046875" customWidth="1"/>
    <col min="9473" max="9473" width="4.6484375" customWidth="1"/>
    <col min="9474" max="9474" width="54.44921875" customWidth="1"/>
    <col min="9475" max="9475" width="15.8984375" customWidth="1"/>
    <col min="9476" max="9476" width="7.34765625" customWidth="1"/>
    <col min="9477" max="9477" width="15.44921875" customWidth="1"/>
    <col min="9478" max="9478" width="22.046875" customWidth="1"/>
    <col min="9729" max="9729" width="4.6484375" customWidth="1"/>
    <col min="9730" max="9730" width="54.44921875" customWidth="1"/>
    <col min="9731" max="9731" width="15.8984375" customWidth="1"/>
    <col min="9732" max="9732" width="7.34765625" customWidth="1"/>
    <col min="9733" max="9733" width="15.44921875" customWidth="1"/>
    <col min="9734" max="9734" width="22.046875" customWidth="1"/>
    <col min="9985" max="9985" width="4.6484375" customWidth="1"/>
    <col min="9986" max="9986" width="54.44921875" customWidth="1"/>
    <col min="9987" max="9987" width="15.8984375" customWidth="1"/>
    <col min="9988" max="9988" width="7.34765625" customWidth="1"/>
    <col min="9989" max="9989" width="15.44921875" customWidth="1"/>
    <col min="9990" max="9990" width="22.046875" customWidth="1"/>
    <col min="10241" max="10241" width="4.6484375" customWidth="1"/>
    <col min="10242" max="10242" width="54.44921875" customWidth="1"/>
    <col min="10243" max="10243" width="15.8984375" customWidth="1"/>
    <col min="10244" max="10244" width="7.34765625" customWidth="1"/>
    <col min="10245" max="10245" width="15.44921875" customWidth="1"/>
    <col min="10246" max="10246" width="22.046875" customWidth="1"/>
    <col min="10497" max="10497" width="4.6484375" customWidth="1"/>
    <col min="10498" max="10498" width="54.44921875" customWidth="1"/>
    <col min="10499" max="10499" width="15.8984375" customWidth="1"/>
    <col min="10500" max="10500" width="7.34765625" customWidth="1"/>
    <col min="10501" max="10501" width="15.44921875" customWidth="1"/>
    <col min="10502" max="10502" width="22.046875" customWidth="1"/>
    <col min="10753" max="10753" width="4.6484375" customWidth="1"/>
    <col min="10754" max="10754" width="54.44921875" customWidth="1"/>
    <col min="10755" max="10755" width="15.8984375" customWidth="1"/>
    <col min="10756" max="10756" width="7.34765625" customWidth="1"/>
    <col min="10757" max="10757" width="15.44921875" customWidth="1"/>
    <col min="10758" max="10758" width="22.046875" customWidth="1"/>
    <col min="11009" max="11009" width="4.6484375" customWidth="1"/>
    <col min="11010" max="11010" width="54.44921875" customWidth="1"/>
    <col min="11011" max="11011" width="15.8984375" customWidth="1"/>
    <col min="11012" max="11012" width="7.34765625" customWidth="1"/>
    <col min="11013" max="11013" width="15.44921875" customWidth="1"/>
    <col min="11014" max="11014" width="22.046875" customWidth="1"/>
    <col min="11265" max="11265" width="4.6484375" customWidth="1"/>
    <col min="11266" max="11266" width="54.44921875" customWidth="1"/>
    <col min="11267" max="11267" width="15.8984375" customWidth="1"/>
    <col min="11268" max="11268" width="7.34765625" customWidth="1"/>
    <col min="11269" max="11269" width="15.44921875" customWidth="1"/>
    <col min="11270" max="11270" width="22.046875" customWidth="1"/>
    <col min="11521" max="11521" width="4.6484375" customWidth="1"/>
    <col min="11522" max="11522" width="54.44921875" customWidth="1"/>
    <col min="11523" max="11523" width="15.8984375" customWidth="1"/>
    <col min="11524" max="11524" width="7.34765625" customWidth="1"/>
    <col min="11525" max="11525" width="15.44921875" customWidth="1"/>
    <col min="11526" max="11526" width="22.046875" customWidth="1"/>
    <col min="11777" max="11777" width="4.6484375" customWidth="1"/>
    <col min="11778" max="11778" width="54.44921875" customWidth="1"/>
    <col min="11779" max="11779" width="15.8984375" customWidth="1"/>
    <col min="11780" max="11780" width="7.34765625" customWidth="1"/>
    <col min="11781" max="11781" width="15.44921875" customWidth="1"/>
    <col min="11782" max="11782" width="22.046875" customWidth="1"/>
    <col min="12033" max="12033" width="4.6484375" customWidth="1"/>
    <col min="12034" max="12034" width="54.44921875" customWidth="1"/>
    <col min="12035" max="12035" width="15.8984375" customWidth="1"/>
    <col min="12036" max="12036" width="7.34765625" customWidth="1"/>
    <col min="12037" max="12037" width="15.44921875" customWidth="1"/>
    <col min="12038" max="12038" width="22.046875" customWidth="1"/>
    <col min="12289" max="12289" width="4.6484375" customWidth="1"/>
    <col min="12290" max="12290" width="54.44921875" customWidth="1"/>
    <col min="12291" max="12291" width="15.8984375" customWidth="1"/>
    <col min="12292" max="12292" width="7.34765625" customWidth="1"/>
    <col min="12293" max="12293" width="15.44921875" customWidth="1"/>
    <col min="12294" max="12294" width="22.046875" customWidth="1"/>
    <col min="12545" max="12545" width="4.6484375" customWidth="1"/>
    <col min="12546" max="12546" width="54.44921875" customWidth="1"/>
    <col min="12547" max="12547" width="15.8984375" customWidth="1"/>
    <col min="12548" max="12548" width="7.34765625" customWidth="1"/>
    <col min="12549" max="12549" width="15.44921875" customWidth="1"/>
    <col min="12550" max="12550" width="22.046875" customWidth="1"/>
    <col min="12801" max="12801" width="4.6484375" customWidth="1"/>
    <col min="12802" max="12802" width="54.44921875" customWidth="1"/>
    <col min="12803" max="12803" width="15.8984375" customWidth="1"/>
    <col min="12804" max="12804" width="7.34765625" customWidth="1"/>
    <col min="12805" max="12805" width="15.44921875" customWidth="1"/>
    <col min="12806" max="12806" width="22.046875" customWidth="1"/>
    <col min="13057" max="13057" width="4.6484375" customWidth="1"/>
    <col min="13058" max="13058" width="54.44921875" customWidth="1"/>
    <col min="13059" max="13059" width="15.8984375" customWidth="1"/>
    <col min="13060" max="13060" width="7.34765625" customWidth="1"/>
    <col min="13061" max="13061" width="15.44921875" customWidth="1"/>
    <col min="13062" max="13062" width="22.046875" customWidth="1"/>
    <col min="13313" max="13313" width="4.6484375" customWidth="1"/>
    <col min="13314" max="13314" width="54.44921875" customWidth="1"/>
    <col min="13315" max="13315" width="15.8984375" customWidth="1"/>
    <col min="13316" max="13316" width="7.34765625" customWidth="1"/>
    <col min="13317" max="13317" width="15.44921875" customWidth="1"/>
    <col min="13318" max="13318" width="22.046875" customWidth="1"/>
    <col min="13569" max="13569" width="4.6484375" customWidth="1"/>
    <col min="13570" max="13570" width="54.44921875" customWidth="1"/>
    <col min="13571" max="13571" width="15.8984375" customWidth="1"/>
    <col min="13572" max="13572" width="7.34765625" customWidth="1"/>
    <col min="13573" max="13573" width="15.44921875" customWidth="1"/>
    <col min="13574" max="13574" width="22.046875" customWidth="1"/>
    <col min="13825" max="13825" width="4.6484375" customWidth="1"/>
    <col min="13826" max="13826" width="54.44921875" customWidth="1"/>
    <col min="13827" max="13827" width="15.8984375" customWidth="1"/>
    <col min="13828" max="13828" width="7.34765625" customWidth="1"/>
    <col min="13829" max="13829" width="15.44921875" customWidth="1"/>
    <col min="13830" max="13830" width="22.046875" customWidth="1"/>
    <col min="14081" max="14081" width="4.6484375" customWidth="1"/>
    <col min="14082" max="14082" width="54.44921875" customWidth="1"/>
    <col min="14083" max="14083" width="15.8984375" customWidth="1"/>
    <col min="14084" max="14084" width="7.34765625" customWidth="1"/>
    <col min="14085" max="14085" width="15.44921875" customWidth="1"/>
    <col min="14086" max="14086" width="22.046875" customWidth="1"/>
    <col min="14337" max="14337" width="4.6484375" customWidth="1"/>
    <col min="14338" max="14338" width="54.44921875" customWidth="1"/>
    <col min="14339" max="14339" width="15.8984375" customWidth="1"/>
    <col min="14340" max="14340" width="7.34765625" customWidth="1"/>
    <col min="14341" max="14341" width="15.44921875" customWidth="1"/>
    <col min="14342" max="14342" width="22.046875" customWidth="1"/>
    <col min="14593" max="14593" width="4.6484375" customWidth="1"/>
    <col min="14594" max="14594" width="54.44921875" customWidth="1"/>
    <col min="14595" max="14595" width="15.8984375" customWidth="1"/>
    <col min="14596" max="14596" width="7.34765625" customWidth="1"/>
    <col min="14597" max="14597" width="15.44921875" customWidth="1"/>
    <col min="14598" max="14598" width="22.046875" customWidth="1"/>
    <col min="14849" max="14849" width="4.6484375" customWidth="1"/>
    <col min="14850" max="14850" width="54.44921875" customWidth="1"/>
    <col min="14851" max="14851" width="15.8984375" customWidth="1"/>
    <col min="14852" max="14852" width="7.34765625" customWidth="1"/>
    <col min="14853" max="14853" width="15.44921875" customWidth="1"/>
    <col min="14854" max="14854" width="22.046875" customWidth="1"/>
    <col min="15105" max="15105" width="4.6484375" customWidth="1"/>
    <col min="15106" max="15106" width="54.44921875" customWidth="1"/>
    <col min="15107" max="15107" width="15.8984375" customWidth="1"/>
    <col min="15108" max="15108" width="7.34765625" customWidth="1"/>
    <col min="15109" max="15109" width="15.44921875" customWidth="1"/>
    <col min="15110" max="15110" width="22.046875" customWidth="1"/>
    <col min="15361" max="15361" width="4.6484375" customWidth="1"/>
    <col min="15362" max="15362" width="54.44921875" customWidth="1"/>
    <col min="15363" max="15363" width="15.8984375" customWidth="1"/>
    <col min="15364" max="15364" width="7.34765625" customWidth="1"/>
    <col min="15365" max="15365" width="15.44921875" customWidth="1"/>
    <col min="15366" max="15366" width="22.046875" customWidth="1"/>
    <col min="15617" max="15617" width="4.6484375" customWidth="1"/>
    <col min="15618" max="15618" width="54.44921875" customWidth="1"/>
    <col min="15619" max="15619" width="15.8984375" customWidth="1"/>
    <col min="15620" max="15620" width="7.34765625" customWidth="1"/>
    <col min="15621" max="15621" width="15.44921875" customWidth="1"/>
    <col min="15622" max="15622" width="22.046875" customWidth="1"/>
    <col min="15873" max="15873" width="4.6484375" customWidth="1"/>
    <col min="15874" max="15874" width="54.44921875" customWidth="1"/>
    <col min="15875" max="15875" width="15.8984375" customWidth="1"/>
    <col min="15876" max="15876" width="7.34765625" customWidth="1"/>
    <col min="15877" max="15877" width="15.44921875" customWidth="1"/>
    <col min="15878" max="15878" width="22.046875" customWidth="1"/>
    <col min="16129" max="16129" width="4.6484375" customWidth="1"/>
    <col min="16130" max="16130" width="54.44921875" customWidth="1"/>
    <col min="16131" max="16131" width="15.8984375" customWidth="1"/>
    <col min="16132" max="16132" width="7.34765625" customWidth="1"/>
    <col min="16133" max="16133" width="15.44921875" customWidth="1"/>
    <col min="16134" max="16134" width="22.046875" customWidth="1"/>
  </cols>
  <sheetData>
    <row r="1" spans="1:6" ht="21.75" customHeight="1" x14ac:dyDescent="0.15">
      <c r="A1" s="197" t="s">
        <v>90</v>
      </c>
      <c r="B1" s="198"/>
      <c r="C1" s="198"/>
      <c r="D1" s="198"/>
      <c r="E1" s="198"/>
      <c r="F1" s="199"/>
    </row>
    <row r="2" spans="1:6" s="1" customFormat="1" ht="28.5" customHeight="1" x14ac:dyDescent="0.25">
      <c r="A2" s="6" t="s">
        <v>20</v>
      </c>
      <c r="B2" s="7" t="s">
        <v>21</v>
      </c>
      <c r="C2" s="8" t="s">
        <v>22</v>
      </c>
      <c r="D2" s="8" t="s">
        <v>23</v>
      </c>
      <c r="E2" s="8" t="s">
        <v>24</v>
      </c>
      <c r="F2" s="9" t="s">
        <v>25</v>
      </c>
    </row>
    <row r="3" spans="1:6" ht="19.7" customHeight="1" x14ac:dyDescent="0.15">
      <c r="A3" s="10">
        <v>1</v>
      </c>
      <c r="B3" s="11">
        <v>2</v>
      </c>
      <c r="C3" s="12">
        <v>3</v>
      </c>
      <c r="D3" s="12">
        <v>4</v>
      </c>
      <c r="E3" s="12">
        <v>5</v>
      </c>
      <c r="F3" s="13">
        <v>6</v>
      </c>
    </row>
    <row r="4" spans="1:6" ht="15.75" x14ac:dyDescent="0.15">
      <c r="A4" s="14"/>
      <c r="B4" s="15"/>
      <c r="C4" s="16"/>
      <c r="D4" s="17"/>
      <c r="E4" s="18"/>
      <c r="F4" s="19"/>
    </row>
    <row r="5" spans="1:6" ht="36" customHeight="1" x14ac:dyDescent="0.25">
      <c r="A5" s="14">
        <v>1</v>
      </c>
      <c r="B5" s="15" t="s">
        <v>91</v>
      </c>
      <c r="C5" s="16">
        <v>83.61</v>
      </c>
      <c r="D5" s="17" t="s">
        <v>38</v>
      </c>
      <c r="E5" s="18"/>
      <c r="F5" s="19"/>
    </row>
    <row r="6" spans="1:6" ht="15.75" x14ac:dyDescent="0.15">
      <c r="A6" s="14"/>
      <c r="B6" s="15"/>
      <c r="C6" s="16"/>
      <c r="D6" s="17"/>
      <c r="E6" s="18"/>
      <c r="F6" s="19"/>
    </row>
    <row r="7" spans="1:6" ht="15.75" x14ac:dyDescent="0.15">
      <c r="A7" s="14">
        <v>2</v>
      </c>
      <c r="B7" s="15" t="s">
        <v>50</v>
      </c>
      <c r="C7" s="16">
        <v>9.14</v>
      </c>
      <c r="D7" s="17" t="s">
        <v>51</v>
      </c>
      <c r="E7" s="18"/>
      <c r="F7" s="19"/>
    </row>
    <row r="8" spans="1:6" ht="15.75" x14ac:dyDescent="0.15">
      <c r="A8" s="14"/>
      <c r="B8" s="15"/>
      <c r="C8" s="16"/>
      <c r="D8" s="17"/>
      <c r="E8" s="18"/>
      <c r="F8" s="19"/>
    </row>
    <row r="9" spans="1:6" ht="15.75" x14ac:dyDescent="0.15">
      <c r="A9" s="14">
        <v>3</v>
      </c>
      <c r="B9" s="15" t="s">
        <v>92</v>
      </c>
      <c r="C9" s="16" t="s">
        <v>93</v>
      </c>
      <c r="D9" s="17"/>
      <c r="E9" s="18"/>
      <c r="F9" s="19"/>
    </row>
    <row r="10" spans="1:6" ht="15.75" x14ac:dyDescent="0.15">
      <c r="A10" s="14"/>
      <c r="B10" s="15"/>
      <c r="C10" s="16"/>
      <c r="D10" s="17"/>
      <c r="E10" s="18"/>
      <c r="F10" s="19"/>
    </row>
    <row r="11" spans="1:6" ht="15.75" x14ac:dyDescent="0.15">
      <c r="A11" s="20"/>
      <c r="B11" s="21"/>
      <c r="C11" s="16"/>
      <c r="D11" s="17"/>
      <c r="E11" s="16"/>
      <c r="F11" s="19"/>
    </row>
    <row r="12" spans="1:6" x14ac:dyDescent="0.15">
      <c r="A12" s="22"/>
      <c r="B12" s="23"/>
      <c r="C12" s="24"/>
      <c r="D12" s="24"/>
      <c r="E12" s="24"/>
      <c r="F12" s="25"/>
    </row>
    <row r="13" spans="1:6" s="2" customFormat="1" ht="21" x14ac:dyDescent="0.2">
      <c r="A13" s="26"/>
      <c r="B13" s="27" t="s">
        <v>52</v>
      </c>
      <c r="C13" s="28"/>
      <c r="D13" s="28"/>
      <c r="E13" s="28"/>
      <c r="F13" s="29"/>
    </row>
    <row r="14" spans="1:6" ht="13.5" customHeight="1" x14ac:dyDescent="0.15">
      <c r="A14" s="30"/>
    </row>
    <row r="15" spans="1:6" ht="12.75" customHeight="1" x14ac:dyDescent="0.15"/>
    <row r="16" spans="1:6" ht="12.75" customHeight="1" x14ac:dyDescent="0.15"/>
  </sheetData>
  <mergeCells count="1">
    <mergeCell ref="A1:F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5"/>
  <sheetViews>
    <sheetView topLeftCell="B5" workbookViewId="0">
      <selection activeCell="I19" sqref="I19"/>
    </sheetView>
  </sheetViews>
  <sheetFormatPr defaultColWidth="8.99609375" defaultRowHeight="14.25" x14ac:dyDescent="0.15"/>
  <cols>
    <col min="1" max="1" width="6.1484375" style="82" customWidth="1"/>
    <col min="2" max="2" width="62.84765625" style="83" customWidth="1"/>
    <col min="3" max="3" width="15.8984375" style="84" customWidth="1"/>
    <col min="4" max="4" width="9.1484375" style="84" customWidth="1"/>
    <col min="5" max="5" width="14.546875" style="84" customWidth="1"/>
    <col min="6" max="6" width="28.6484375" style="84" customWidth="1"/>
    <col min="7" max="256" width="8.99609375" style="82"/>
    <col min="257" max="257" width="4.6484375" style="82" customWidth="1"/>
    <col min="258" max="258" width="54.44921875" style="82" customWidth="1"/>
    <col min="259" max="259" width="15.8984375" style="82" customWidth="1"/>
    <col min="260" max="260" width="7.34765625" style="82" customWidth="1"/>
    <col min="261" max="261" width="15.44921875" style="82" customWidth="1"/>
    <col min="262" max="262" width="22.046875" style="82" customWidth="1"/>
    <col min="263" max="512" width="8.99609375" style="82"/>
    <col min="513" max="513" width="4.6484375" style="82" customWidth="1"/>
    <col min="514" max="514" width="54.44921875" style="82" customWidth="1"/>
    <col min="515" max="515" width="15.8984375" style="82" customWidth="1"/>
    <col min="516" max="516" width="7.34765625" style="82" customWidth="1"/>
    <col min="517" max="517" width="15.44921875" style="82" customWidth="1"/>
    <col min="518" max="518" width="22.046875" style="82" customWidth="1"/>
    <col min="519" max="768" width="8.99609375" style="82"/>
    <col min="769" max="769" width="4.6484375" style="82" customWidth="1"/>
    <col min="770" max="770" width="54.44921875" style="82" customWidth="1"/>
    <col min="771" max="771" width="15.8984375" style="82" customWidth="1"/>
    <col min="772" max="772" width="7.34765625" style="82" customWidth="1"/>
    <col min="773" max="773" width="15.44921875" style="82" customWidth="1"/>
    <col min="774" max="774" width="22.046875" style="82" customWidth="1"/>
    <col min="775" max="1024" width="8.99609375" style="82"/>
    <col min="1025" max="1025" width="4.6484375" style="82" customWidth="1"/>
    <col min="1026" max="1026" width="54.44921875" style="82" customWidth="1"/>
    <col min="1027" max="1027" width="15.8984375" style="82" customWidth="1"/>
    <col min="1028" max="1028" width="7.34765625" style="82" customWidth="1"/>
    <col min="1029" max="1029" width="15.44921875" style="82" customWidth="1"/>
    <col min="1030" max="1030" width="22.046875" style="82" customWidth="1"/>
    <col min="1031" max="1280" width="8.99609375" style="82"/>
    <col min="1281" max="1281" width="4.6484375" style="82" customWidth="1"/>
    <col min="1282" max="1282" width="54.44921875" style="82" customWidth="1"/>
    <col min="1283" max="1283" width="15.8984375" style="82" customWidth="1"/>
    <col min="1284" max="1284" width="7.34765625" style="82" customWidth="1"/>
    <col min="1285" max="1285" width="15.44921875" style="82" customWidth="1"/>
    <col min="1286" max="1286" width="22.046875" style="82" customWidth="1"/>
    <col min="1287" max="1536" width="8.99609375" style="82"/>
    <col min="1537" max="1537" width="4.6484375" style="82" customWidth="1"/>
    <col min="1538" max="1538" width="54.44921875" style="82" customWidth="1"/>
    <col min="1539" max="1539" width="15.8984375" style="82" customWidth="1"/>
    <col min="1540" max="1540" width="7.34765625" style="82" customWidth="1"/>
    <col min="1541" max="1541" width="15.44921875" style="82" customWidth="1"/>
    <col min="1542" max="1542" width="22.046875" style="82" customWidth="1"/>
    <col min="1543" max="1792" width="8.99609375" style="82"/>
    <col min="1793" max="1793" width="4.6484375" style="82" customWidth="1"/>
    <col min="1794" max="1794" width="54.44921875" style="82" customWidth="1"/>
    <col min="1795" max="1795" width="15.8984375" style="82" customWidth="1"/>
    <col min="1796" max="1796" width="7.34765625" style="82" customWidth="1"/>
    <col min="1797" max="1797" width="15.44921875" style="82" customWidth="1"/>
    <col min="1798" max="1798" width="22.046875" style="82" customWidth="1"/>
    <col min="1799" max="2048" width="8.99609375" style="82"/>
    <col min="2049" max="2049" width="4.6484375" style="82" customWidth="1"/>
    <col min="2050" max="2050" width="54.44921875" style="82" customWidth="1"/>
    <col min="2051" max="2051" width="15.8984375" style="82" customWidth="1"/>
    <col min="2052" max="2052" width="7.34765625" style="82" customWidth="1"/>
    <col min="2053" max="2053" width="15.44921875" style="82" customWidth="1"/>
    <col min="2054" max="2054" width="22.046875" style="82" customWidth="1"/>
    <col min="2055" max="2304" width="8.99609375" style="82"/>
    <col min="2305" max="2305" width="4.6484375" style="82" customWidth="1"/>
    <col min="2306" max="2306" width="54.44921875" style="82" customWidth="1"/>
    <col min="2307" max="2307" width="15.8984375" style="82" customWidth="1"/>
    <col min="2308" max="2308" width="7.34765625" style="82" customWidth="1"/>
    <col min="2309" max="2309" width="15.44921875" style="82" customWidth="1"/>
    <col min="2310" max="2310" width="22.046875" style="82" customWidth="1"/>
    <col min="2311" max="2560" width="8.99609375" style="82"/>
    <col min="2561" max="2561" width="4.6484375" style="82" customWidth="1"/>
    <col min="2562" max="2562" width="54.44921875" style="82" customWidth="1"/>
    <col min="2563" max="2563" width="15.8984375" style="82" customWidth="1"/>
    <col min="2564" max="2564" width="7.34765625" style="82" customWidth="1"/>
    <col min="2565" max="2565" width="15.44921875" style="82" customWidth="1"/>
    <col min="2566" max="2566" width="22.046875" style="82" customWidth="1"/>
    <col min="2567" max="2816" width="8.99609375" style="82"/>
    <col min="2817" max="2817" width="4.6484375" style="82" customWidth="1"/>
    <col min="2818" max="2818" width="54.44921875" style="82" customWidth="1"/>
    <col min="2819" max="2819" width="15.8984375" style="82" customWidth="1"/>
    <col min="2820" max="2820" width="7.34765625" style="82" customWidth="1"/>
    <col min="2821" max="2821" width="15.44921875" style="82" customWidth="1"/>
    <col min="2822" max="2822" width="22.046875" style="82" customWidth="1"/>
    <col min="2823" max="3072" width="8.99609375" style="82"/>
    <col min="3073" max="3073" width="4.6484375" style="82" customWidth="1"/>
    <col min="3074" max="3074" width="54.44921875" style="82" customWidth="1"/>
    <col min="3075" max="3075" width="15.8984375" style="82" customWidth="1"/>
    <col min="3076" max="3076" width="7.34765625" style="82" customWidth="1"/>
    <col min="3077" max="3077" width="15.44921875" style="82" customWidth="1"/>
    <col min="3078" max="3078" width="22.046875" style="82" customWidth="1"/>
    <col min="3079" max="3328" width="8.99609375" style="82"/>
    <col min="3329" max="3329" width="4.6484375" style="82" customWidth="1"/>
    <col min="3330" max="3330" width="54.44921875" style="82" customWidth="1"/>
    <col min="3331" max="3331" width="15.8984375" style="82" customWidth="1"/>
    <col min="3332" max="3332" width="7.34765625" style="82" customWidth="1"/>
    <col min="3333" max="3333" width="15.44921875" style="82" customWidth="1"/>
    <col min="3334" max="3334" width="22.046875" style="82" customWidth="1"/>
    <col min="3335" max="3584" width="8.99609375" style="82"/>
    <col min="3585" max="3585" width="4.6484375" style="82" customWidth="1"/>
    <col min="3586" max="3586" width="54.44921875" style="82" customWidth="1"/>
    <col min="3587" max="3587" width="15.8984375" style="82" customWidth="1"/>
    <col min="3588" max="3588" width="7.34765625" style="82" customWidth="1"/>
    <col min="3589" max="3589" width="15.44921875" style="82" customWidth="1"/>
    <col min="3590" max="3590" width="22.046875" style="82" customWidth="1"/>
    <col min="3591" max="3840" width="8.99609375" style="82"/>
    <col min="3841" max="3841" width="4.6484375" style="82" customWidth="1"/>
    <col min="3842" max="3842" width="54.44921875" style="82" customWidth="1"/>
    <col min="3843" max="3843" width="15.8984375" style="82" customWidth="1"/>
    <col min="3844" max="3844" width="7.34765625" style="82" customWidth="1"/>
    <col min="3845" max="3845" width="15.44921875" style="82" customWidth="1"/>
    <col min="3846" max="3846" width="22.046875" style="82" customWidth="1"/>
    <col min="3847" max="4096" width="8.99609375" style="82"/>
    <col min="4097" max="4097" width="4.6484375" style="82" customWidth="1"/>
    <col min="4098" max="4098" width="54.44921875" style="82" customWidth="1"/>
    <col min="4099" max="4099" width="15.8984375" style="82" customWidth="1"/>
    <col min="4100" max="4100" width="7.34765625" style="82" customWidth="1"/>
    <col min="4101" max="4101" width="15.44921875" style="82" customWidth="1"/>
    <col min="4102" max="4102" width="22.046875" style="82" customWidth="1"/>
    <col min="4103" max="4352" width="8.99609375" style="82"/>
    <col min="4353" max="4353" width="4.6484375" style="82" customWidth="1"/>
    <col min="4354" max="4354" width="54.44921875" style="82" customWidth="1"/>
    <col min="4355" max="4355" width="15.8984375" style="82" customWidth="1"/>
    <col min="4356" max="4356" width="7.34765625" style="82" customWidth="1"/>
    <col min="4357" max="4357" width="15.44921875" style="82" customWidth="1"/>
    <col min="4358" max="4358" width="22.046875" style="82" customWidth="1"/>
    <col min="4359" max="4608" width="8.99609375" style="82"/>
    <col min="4609" max="4609" width="4.6484375" style="82" customWidth="1"/>
    <col min="4610" max="4610" width="54.44921875" style="82" customWidth="1"/>
    <col min="4611" max="4611" width="15.8984375" style="82" customWidth="1"/>
    <col min="4612" max="4612" width="7.34765625" style="82" customWidth="1"/>
    <col min="4613" max="4613" width="15.44921875" style="82" customWidth="1"/>
    <col min="4614" max="4614" width="22.046875" style="82" customWidth="1"/>
    <col min="4615" max="4864" width="8.99609375" style="82"/>
    <col min="4865" max="4865" width="4.6484375" style="82" customWidth="1"/>
    <col min="4866" max="4866" width="54.44921875" style="82" customWidth="1"/>
    <col min="4867" max="4867" width="15.8984375" style="82" customWidth="1"/>
    <col min="4868" max="4868" width="7.34765625" style="82" customWidth="1"/>
    <col min="4869" max="4869" width="15.44921875" style="82" customWidth="1"/>
    <col min="4870" max="4870" width="22.046875" style="82" customWidth="1"/>
    <col min="4871" max="5120" width="8.99609375" style="82"/>
    <col min="5121" max="5121" width="4.6484375" style="82" customWidth="1"/>
    <col min="5122" max="5122" width="54.44921875" style="82" customWidth="1"/>
    <col min="5123" max="5123" width="15.8984375" style="82" customWidth="1"/>
    <col min="5124" max="5124" width="7.34765625" style="82" customWidth="1"/>
    <col min="5125" max="5125" width="15.44921875" style="82" customWidth="1"/>
    <col min="5126" max="5126" width="22.046875" style="82" customWidth="1"/>
    <col min="5127" max="5376" width="8.99609375" style="82"/>
    <col min="5377" max="5377" width="4.6484375" style="82" customWidth="1"/>
    <col min="5378" max="5378" width="54.44921875" style="82" customWidth="1"/>
    <col min="5379" max="5379" width="15.8984375" style="82" customWidth="1"/>
    <col min="5380" max="5380" width="7.34765625" style="82" customWidth="1"/>
    <col min="5381" max="5381" width="15.44921875" style="82" customWidth="1"/>
    <col min="5382" max="5382" width="22.046875" style="82" customWidth="1"/>
    <col min="5383" max="5632" width="8.99609375" style="82"/>
    <col min="5633" max="5633" width="4.6484375" style="82" customWidth="1"/>
    <col min="5634" max="5634" width="54.44921875" style="82" customWidth="1"/>
    <col min="5635" max="5635" width="15.8984375" style="82" customWidth="1"/>
    <col min="5636" max="5636" width="7.34765625" style="82" customWidth="1"/>
    <col min="5637" max="5637" width="15.44921875" style="82" customWidth="1"/>
    <col min="5638" max="5638" width="22.046875" style="82" customWidth="1"/>
    <col min="5639" max="5888" width="8.99609375" style="82"/>
    <col min="5889" max="5889" width="4.6484375" style="82" customWidth="1"/>
    <col min="5890" max="5890" width="54.44921875" style="82" customWidth="1"/>
    <col min="5891" max="5891" width="15.8984375" style="82" customWidth="1"/>
    <col min="5892" max="5892" width="7.34765625" style="82" customWidth="1"/>
    <col min="5893" max="5893" width="15.44921875" style="82" customWidth="1"/>
    <col min="5894" max="5894" width="22.046875" style="82" customWidth="1"/>
    <col min="5895" max="6144" width="8.99609375" style="82"/>
    <col min="6145" max="6145" width="4.6484375" style="82" customWidth="1"/>
    <col min="6146" max="6146" width="54.44921875" style="82" customWidth="1"/>
    <col min="6147" max="6147" width="15.8984375" style="82" customWidth="1"/>
    <col min="6148" max="6148" width="7.34765625" style="82" customWidth="1"/>
    <col min="6149" max="6149" width="15.44921875" style="82" customWidth="1"/>
    <col min="6150" max="6150" width="22.046875" style="82" customWidth="1"/>
    <col min="6151" max="6400" width="8.99609375" style="82"/>
    <col min="6401" max="6401" width="4.6484375" style="82" customWidth="1"/>
    <col min="6402" max="6402" width="54.44921875" style="82" customWidth="1"/>
    <col min="6403" max="6403" width="15.8984375" style="82" customWidth="1"/>
    <col min="6404" max="6404" width="7.34765625" style="82" customWidth="1"/>
    <col min="6405" max="6405" width="15.44921875" style="82" customWidth="1"/>
    <col min="6406" max="6406" width="22.046875" style="82" customWidth="1"/>
    <col min="6407" max="6656" width="8.99609375" style="82"/>
    <col min="6657" max="6657" width="4.6484375" style="82" customWidth="1"/>
    <col min="6658" max="6658" width="54.44921875" style="82" customWidth="1"/>
    <col min="6659" max="6659" width="15.8984375" style="82" customWidth="1"/>
    <col min="6660" max="6660" width="7.34765625" style="82" customWidth="1"/>
    <col min="6661" max="6661" width="15.44921875" style="82" customWidth="1"/>
    <col min="6662" max="6662" width="22.046875" style="82" customWidth="1"/>
    <col min="6663" max="6912" width="8.99609375" style="82"/>
    <col min="6913" max="6913" width="4.6484375" style="82" customWidth="1"/>
    <col min="6914" max="6914" width="54.44921875" style="82" customWidth="1"/>
    <col min="6915" max="6915" width="15.8984375" style="82" customWidth="1"/>
    <col min="6916" max="6916" width="7.34765625" style="82" customWidth="1"/>
    <col min="6917" max="6917" width="15.44921875" style="82" customWidth="1"/>
    <col min="6918" max="6918" width="22.046875" style="82" customWidth="1"/>
    <col min="6919" max="7168" width="8.99609375" style="82"/>
    <col min="7169" max="7169" width="4.6484375" style="82" customWidth="1"/>
    <col min="7170" max="7170" width="54.44921875" style="82" customWidth="1"/>
    <col min="7171" max="7171" width="15.8984375" style="82" customWidth="1"/>
    <col min="7172" max="7172" width="7.34765625" style="82" customWidth="1"/>
    <col min="7173" max="7173" width="15.44921875" style="82" customWidth="1"/>
    <col min="7174" max="7174" width="22.046875" style="82" customWidth="1"/>
    <col min="7175" max="7424" width="8.99609375" style="82"/>
    <col min="7425" max="7425" width="4.6484375" style="82" customWidth="1"/>
    <col min="7426" max="7426" width="54.44921875" style="82" customWidth="1"/>
    <col min="7427" max="7427" width="15.8984375" style="82" customWidth="1"/>
    <col min="7428" max="7428" width="7.34765625" style="82" customWidth="1"/>
    <col min="7429" max="7429" width="15.44921875" style="82" customWidth="1"/>
    <col min="7430" max="7430" width="22.046875" style="82" customWidth="1"/>
    <col min="7431" max="7680" width="8.99609375" style="82"/>
    <col min="7681" max="7681" width="4.6484375" style="82" customWidth="1"/>
    <col min="7682" max="7682" width="54.44921875" style="82" customWidth="1"/>
    <col min="7683" max="7683" width="15.8984375" style="82" customWidth="1"/>
    <col min="7684" max="7684" width="7.34765625" style="82" customWidth="1"/>
    <col min="7685" max="7685" width="15.44921875" style="82" customWidth="1"/>
    <col min="7686" max="7686" width="22.046875" style="82" customWidth="1"/>
    <col min="7687" max="7936" width="8.99609375" style="82"/>
    <col min="7937" max="7937" width="4.6484375" style="82" customWidth="1"/>
    <col min="7938" max="7938" width="54.44921875" style="82" customWidth="1"/>
    <col min="7939" max="7939" width="15.8984375" style="82" customWidth="1"/>
    <col min="7940" max="7940" width="7.34765625" style="82" customWidth="1"/>
    <col min="7941" max="7941" width="15.44921875" style="82" customWidth="1"/>
    <col min="7942" max="7942" width="22.046875" style="82" customWidth="1"/>
    <col min="7943" max="8192" width="8.99609375" style="82"/>
    <col min="8193" max="8193" width="4.6484375" style="82" customWidth="1"/>
    <col min="8194" max="8194" width="54.44921875" style="82" customWidth="1"/>
    <col min="8195" max="8195" width="15.8984375" style="82" customWidth="1"/>
    <col min="8196" max="8196" width="7.34765625" style="82" customWidth="1"/>
    <col min="8197" max="8197" width="15.44921875" style="82" customWidth="1"/>
    <col min="8198" max="8198" width="22.046875" style="82" customWidth="1"/>
    <col min="8199" max="8448" width="8.99609375" style="82"/>
    <col min="8449" max="8449" width="4.6484375" style="82" customWidth="1"/>
    <col min="8450" max="8450" width="54.44921875" style="82" customWidth="1"/>
    <col min="8451" max="8451" width="15.8984375" style="82" customWidth="1"/>
    <col min="8452" max="8452" width="7.34765625" style="82" customWidth="1"/>
    <col min="8453" max="8453" width="15.44921875" style="82" customWidth="1"/>
    <col min="8454" max="8454" width="22.046875" style="82" customWidth="1"/>
    <col min="8455" max="8704" width="8.99609375" style="82"/>
    <col min="8705" max="8705" width="4.6484375" style="82" customWidth="1"/>
    <col min="8706" max="8706" width="54.44921875" style="82" customWidth="1"/>
    <col min="8707" max="8707" width="15.8984375" style="82" customWidth="1"/>
    <col min="8708" max="8708" width="7.34765625" style="82" customWidth="1"/>
    <col min="8709" max="8709" width="15.44921875" style="82" customWidth="1"/>
    <col min="8710" max="8710" width="22.046875" style="82" customWidth="1"/>
    <col min="8711" max="8960" width="8.99609375" style="82"/>
    <col min="8961" max="8961" width="4.6484375" style="82" customWidth="1"/>
    <col min="8962" max="8962" width="54.44921875" style="82" customWidth="1"/>
    <col min="8963" max="8963" width="15.8984375" style="82" customWidth="1"/>
    <col min="8964" max="8964" width="7.34765625" style="82" customWidth="1"/>
    <col min="8965" max="8965" width="15.44921875" style="82" customWidth="1"/>
    <col min="8966" max="8966" width="22.046875" style="82" customWidth="1"/>
    <col min="8967" max="9216" width="8.99609375" style="82"/>
    <col min="9217" max="9217" width="4.6484375" style="82" customWidth="1"/>
    <col min="9218" max="9218" width="54.44921875" style="82" customWidth="1"/>
    <col min="9219" max="9219" width="15.8984375" style="82" customWidth="1"/>
    <col min="9220" max="9220" width="7.34765625" style="82" customWidth="1"/>
    <col min="9221" max="9221" width="15.44921875" style="82" customWidth="1"/>
    <col min="9222" max="9222" width="22.046875" style="82" customWidth="1"/>
    <col min="9223" max="9472" width="8.99609375" style="82"/>
    <col min="9473" max="9473" width="4.6484375" style="82" customWidth="1"/>
    <col min="9474" max="9474" width="54.44921875" style="82" customWidth="1"/>
    <col min="9475" max="9475" width="15.8984375" style="82" customWidth="1"/>
    <col min="9476" max="9476" width="7.34765625" style="82" customWidth="1"/>
    <col min="9477" max="9477" width="15.44921875" style="82" customWidth="1"/>
    <col min="9478" max="9478" width="22.046875" style="82" customWidth="1"/>
    <col min="9479" max="9728" width="8.99609375" style="82"/>
    <col min="9729" max="9729" width="4.6484375" style="82" customWidth="1"/>
    <col min="9730" max="9730" width="54.44921875" style="82" customWidth="1"/>
    <col min="9731" max="9731" width="15.8984375" style="82" customWidth="1"/>
    <col min="9732" max="9732" width="7.34765625" style="82" customWidth="1"/>
    <col min="9733" max="9733" width="15.44921875" style="82" customWidth="1"/>
    <col min="9734" max="9734" width="22.046875" style="82" customWidth="1"/>
    <col min="9735" max="9984" width="8.99609375" style="82"/>
    <col min="9985" max="9985" width="4.6484375" style="82" customWidth="1"/>
    <col min="9986" max="9986" width="54.44921875" style="82" customWidth="1"/>
    <col min="9987" max="9987" width="15.8984375" style="82" customWidth="1"/>
    <col min="9988" max="9988" width="7.34765625" style="82" customWidth="1"/>
    <col min="9989" max="9989" width="15.44921875" style="82" customWidth="1"/>
    <col min="9990" max="9990" width="22.046875" style="82" customWidth="1"/>
    <col min="9991" max="10240" width="8.99609375" style="82"/>
    <col min="10241" max="10241" width="4.6484375" style="82" customWidth="1"/>
    <col min="10242" max="10242" width="54.44921875" style="82" customWidth="1"/>
    <col min="10243" max="10243" width="15.8984375" style="82" customWidth="1"/>
    <col min="10244" max="10244" width="7.34765625" style="82" customWidth="1"/>
    <col min="10245" max="10245" width="15.44921875" style="82" customWidth="1"/>
    <col min="10246" max="10246" width="22.046875" style="82" customWidth="1"/>
    <col min="10247" max="10496" width="8.99609375" style="82"/>
    <col min="10497" max="10497" width="4.6484375" style="82" customWidth="1"/>
    <col min="10498" max="10498" width="54.44921875" style="82" customWidth="1"/>
    <col min="10499" max="10499" width="15.8984375" style="82" customWidth="1"/>
    <col min="10500" max="10500" width="7.34765625" style="82" customWidth="1"/>
    <col min="10501" max="10501" width="15.44921875" style="82" customWidth="1"/>
    <col min="10502" max="10502" width="22.046875" style="82" customWidth="1"/>
    <col min="10503" max="10752" width="8.99609375" style="82"/>
    <col min="10753" max="10753" width="4.6484375" style="82" customWidth="1"/>
    <col min="10754" max="10754" width="54.44921875" style="82" customWidth="1"/>
    <col min="10755" max="10755" width="15.8984375" style="82" customWidth="1"/>
    <col min="10756" max="10756" width="7.34765625" style="82" customWidth="1"/>
    <col min="10757" max="10757" width="15.44921875" style="82" customWidth="1"/>
    <col min="10758" max="10758" width="22.046875" style="82" customWidth="1"/>
    <col min="10759" max="11008" width="8.99609375" style="82"/>
    <col min="11009" max="11009" width="4.6484375" style="82" customWidth="1"/>
    <col min="11010" max="11010" width="54.44921875" style="82" customWidth="1"/>
    <col min="11011" max="11011" width="15.8984375" style="82" customWidth="1"/>
    <col min="11012" max="11012" width="7.34765625" style="82" customWidth="1"/>
    <col min="11013" max="11013" width="15.44921875" style="82" customWidth="1"/>
    <col min="11014" max="11014" width="22.046875" style="82" customWidth="1"/>
    <col min="11015" max="11264" width="8.99609375" style="82"/>
    <col min="11265" max="11265" width="4.6484375" style="82" customWidth="1"/>
    <col min="11266" max="11266" width="54.44921875" style="82" customWidth="1"/>
    <col min="11267" max="11267" width="15.8984375" style="82" customWidth="1"/>
    <col min="11268" max="11268" width="7.34765625" style="82" customWidth="1"/>
    <col min="11269" max="11269" width="15.44921875" style="82" customWidth="1"/>
    <col min="11270" max="11270" width="22.046875" style="82" customWidth="1"/>
    <col min="11271" max="11520" width="8.99609375" style="82"/>
    <col min="11521" max="11521" width="4.6484375" style="82" customWidth="1"/>
    <col min="11522" max="11522" width="54.44921875" style="82" customWidth="1"/>
    <col min="11523" max="11523" width="15.8984375" style="82" customWidth="1"/>
    <col min="11524" max="11524" width="7.34765625" style="82" customWidth="1"/>
    <col min="11525" max="11525" width="15.44921875" style="82" customWidth="1"/>
    <col min="11526" max="11526" width="22.046875" style="82" customWidth="1"/>
    <col min="11527" max="11776" width="8.99609375" style="82"/>
    <col min="11777" max="11777" width="4.6484375" style="82" customWidth="1"/>
    <col min="11778" max="11778" width="54.44921875" style="82" customWidth="1"/>
    <col min="11779" max="11779" width="15.8984375" style="82" customWidth="1"/>
    <col min="11780" max="11780" width="7.34765625" style="82" customWidth="1"/>
    <col min="11781" max="11781" width="15.44921875" style="82" customWidth="1"/>
    <col min="11782" max="11782" width="22.046875" style="82" customWidth="1"/>
    <col min="11783" max="12032" width="8.99609375" style="82"/>
    <col min="12033" max="12033" width="4.6484375" style="82" customWidth="1"/>
    <col min="12034" max="12034" width="54.44921875" style="82" customWidth="1"/>
    <col min="12035" max="12035" width="15.8984375" style="82" customWidth="1"/>
    <col min="12036" max="12036" width="7.34765625" style="82" customWidth="1"/>
    <col min="12037" max="12037" width="15.44921875" style="82" customWidth="1"/>
    <col min="12038" max="12038" width="22.046875" style="82" customWidth="1"/>
    <col min="12039" max="12288" width="8.99609375" style="82"/>
    <col min="12289" max="12289" width="4.6484375" style="82" customWidth="1"/>
    <col min="12290" max="12290" width="54.44921875" style="82" customWidth="1"/>
    <col min="12291" max="12291" width="15.8984375" style="82" customWidth="1"/>
    <col min="12292" max="12292" width="7.34765625" style="82" customWidth="1"/>
    <col min="12293" max="12293" width="15.44921875" style="82" customWidth="1"/>
    <col min="12294" max="12294" width="22.046875" style="82" customWidth="1"/>
    <col min="12295" max="12544" width="8.99609375" style="82"/>
    <col min="12545" max="12545" width="4.6484375" style="82" customWidth="1"/>
    <col min="12546" max="12546" width="54.44921875" style="82" customWidth="1"/>
    <col min="12547" max="12547" width="15.8984375" style="82" customWidth="1"/>
    <col min="12548" max="12548" width="7.34765625" style="82" customWidth="1"/>
    <col min="12549" max="12549" width="15.44921875" style="82" customWidth="1"/>
    <col min="12550" max="12550" width="22.046875" style="82" customWidth="1"/>
    <col min="12551" max="12800" width="8.99609375" style="82"/>
    <col min="12801" max="12801" width="4.6484375" style="82" customWidth="1"/>
    <col min="12802" max="12802" width="54.44921875" style="82" customWidth="1"/>
    <col min="12803" max="12803" width="15.8984375" style="82" customWidth="1"/>
    <col min="12804" max="12804" width="7.34765625" style="82" customWidth="1"/>
    <col min="12805" max="12805" width="15.44921875" style="82" customWidth="1"/>
    <col min="12806" max="12806" width="22.046875" style="82" customWidth="1"/>
    <col min="12807" max="13056" width="8.99609375" style="82"/>
    <col min="13057" max="13057" width="4.6484375" style="82" customWidth="1"/>
    <col min="13058" max="13058" width="54.44921875" style="82" customWidth="1"/>
    <col min="13059" max="13059" width="15.8984375" style="82" customWidth="1"/>
    <col min="13060" max="13060" width="7.34765625" style="82" customWidth="1"/>
    <col min="13061" max="13061" width="15.44921875" style="82" customWidth="1"/>
    <col min="13062" max="13062" width="22.046875" style="82" customWidth="1"/>
    <col min="13063" max="13312" width="8.99609375" style="82"/>
    <col min="13313" max="13313" width="4.6484375" style="82" customWidth="1"/>
    <col min="13314" max="13314" width="54.44921875" style="82" customWidth="1"/>
    <col min="13315" max="13315" width="15.8984375" style="82" customWidth="1"/>
    <col min="13316" max="13316" width="7.34765625" style="82" customWidth="1"/>
    <col min="13317" max="13317" width="15.44921875" style="82" customWidth="1"/>
    <col min="13318" max="13318" width="22.046875" style="82" customWidth="1"/>
    <col min="13319" max="13568" width="8.99609375" style="82"/>
    <col min="13569" max="13569" width="4.6484375" style="82" customWidth="1"/>
    <col min="13570" max="13570" width="54.44921875" style="82" customWidth="1"/>
    <col min="13571" max="13571" width="15.8984375" style="82" customWidth="1"/>
    <col min="13572" max="13572" width="7.34765625" style="82" customWidth="1"/>
    <col min="13573" max="13573" width="15.44921875" style="82" customWidth="1"/>
    <col min="13574" max="13574" width="22.046875" style="82" customWidth="1"/>
    <col min="13575" max="13824" width="8.99609375" style="82"/>
    <col min="13825" max="13825" width="4.6484375" style="82" customWidth="1"/>
    <col min="13826" max="13826" width="54.44921875" style="82" customWidth="1"/>
    <col min="13827" max="13827" width="15.8984375" style="82" customWidth="1"/>
    <col min="13828" max="13828" width="7.34765625" style="82" customWidth="1"/>
    <col min="13829" max="13829" width="15.44921875" style="82" customWidth="1"/>
    <col min="13830" max="13830" width="22.046875" style="82" customWidth="1"/>
    <col min="13831" max="14080" width="8.99609375" style="82"/>
    <col min="14081" max="14081" width="4.6484375" style="82" customWidth="1"/>
    <col min="14082" max="14082" width="54.44921875" style="82" customWidth="1"/>
    <col min="14083" max="14083" width="15.8984375" style="82" customWidth="1"/>
    <col min="14084" max="14084" width="7.34765625" style="82" customWidth="1"/>
    <col min="14085" max="14085" width="15.44921875" style="82" customWidth="1"/>
    <col min="14086" max="14086" width="22.046875" style="82" customWidth="1"/>
    <col min="14087" max="14336" width="8.99609375" style="82"/>
    <col min="14337" max="14337" width="4.6484375" style="82" customWidth="1"/>
    <col min="14338" max="14338" width="54.44921875" style="82" customWidth="1"/>
    <col min="14339" max="14339" width="15.8984375" style="82" customWidth="1"/>
    <col min="14340" max="14340" width="7.34765625" style="82" customWidth="1"/>
    <col min="14341" max="14341" width="15.44921875" style="82" customWidth="1"/>
    <col min="14342" max="14342" width="22.046875" style="82" customWidth="1"/>
    <col min="14343" max="14592" width="8.99609375" style="82"/>
    <col min="14593" max="14593" width="4.6484375" style="82" customWidth="1"/>
    <col min="14594" max="14594" width="54.44921875" style="82" customWidth="1"/>
    <col min="14595" max="14595" width="15.8984375" style="82" customWidth="1"/>
    <col min="14596" max="14596" width="7.34765625" style="82" customWidth="1"/>
    <col min="14597" max="14597" width="15.44921875" style="82" customWidth="1"/>
    <col min="14598" max="14598" width="22.046875" style="82" customWidth="1"/>
    <col min="14599" max="14848" width="8.99609375" style="82"/>
    <col min="14849" max="14849" width="4.6484375" style="82" customWidth="1"/>
    <col min="14850" max="14850" width="54.44921875" style="82" customWidth="1"/>
    <col min="14851" max="14851" width="15.8984375" style="82" customWidth="1"/>
    <col min="14852" max="14852" width="7.34765625" style="82" customWidth="1"/>
    <col min="14853" max="14853" width="15.44921875" style="82" customWidth="1"/>
    <col min="14854" max="14854" width="22.046875" style="82" customWidth="1"/>
    <col min="14855" max="15104" width="8.99609375" style="82"/>
    <col min="15105" max="15105" width="4.6484375" style="82" customWidth="1"/>
    <col min="15106" max="15106" width="54.44921875" style="82" customWidth="1"/>
    <col min="15107" max="15107" width="15.8984375" style="82" customWidth="1"/>
    <col min="15108" max="15108" width="7.34765625" style="82" customWidth="1"/>
    <col min="15109" max="15109" width="15.44921875" style="82" customWidth="1"/>
    <col min="15110" max="15110" width="22.046875" style="82" customWidth="1"/>
    <col min="15111" max="15360" width="8.99609375" style="82"/>
    <col min="15361" max="15361" width="4.6484375" style="82" customWidth="1"/>
    <col min="15362" max="15362" width="54.44921875" style="82" customWidth="1"/>
    <col min="15363" max="15363" width="15.8984375" style="82" customWidth="1"/>
    <col min="15364" max="15364" width="7.34765625" style="82" customWidth="1"/>
    <col min="15365" max="15365" width="15.44921875" style="82" customWidth="1"/>
    <col min="15366" max="15366" width="22.046875" style="82" customWidth="1"/>
    <col min="15367" max="15616" width="8.99609375" style="82"/>
    <col min="15617" max="15617" width="4.6484375" style="82" customWidth="1"/>
    <col min="15618" max="15618" width="54.44921875" style="82" customWidth="1"/>
    <col min="15619" max="15619" width="15.8984375" style="82" customWidth="1"/>
    <col min="15620" max="15620" width="7.34765625" style="82" customWidth="1"/>
    <col min="15621" max="15621" width="15.44921875" style="82" customWidth="1"/>
    <col min="15622" max="15622" width="22.046875" style="82" customWidth="1"/>
    <col min="15623" max="15872" width="8.99609375" style="82"/>
    <col min="15873" max="15873" width="4.6484375" style="82" customWidth="1"/>
    <col min="15874" max="15874" width="54.44921875" style="82" customWidth="1"/>
    <col min="15875" max="15875" width="15.8984375" style="82" customWidth="1"/>
    <col min="15876" max="15876" width="7.34765625" style="82" customWidth="1"/>
    <col min="15877" max="15877" width="15.44921875" style="82" customWidth="1"/>
    <col min="15878" max="15878" width="22.046875" style="82" customWidth="1"/>
    <col min="15879" max="16128" width="8.99609375" style="82"/>
    <col min="16129" max="16129" width="4.6484375" style="82" customWidth="1"/>
    <col min="16130" max="16130" width="54.44921875" style="82" customWidth="1"/>
    <col min="16131" max="16131" width="15.8984375" style="82" customWidth="1"/>
    <col min="16132" max="16132" width="7.34765625" style="82" customWidth="1"/>
    <col min="16133" max="16133" width="15.44921875" style="82" customWidth="1"/>
    <col min="16134" max="16134" width="22.046875" style="82" customWidth="1"/>
    <col min="16135" max="16384" width="8.99609375" style="82"/>
  </cols>
  <sheetData>
    <row r="1" spans="1:6" ht="15.75" thickBot="1" x14ac:dyDescent="0.2">
      <c r="A1" s="163" t="s">
        <v>19</v>
      </c>
      <c r="B1" s="164"/>
      <c r="C1" s="164"/>
      <c r="D1" s="164"/>
      <c r="E1" s="164"/>
      <c r="F1" s="165"/>
    </row>
    <row r="2" spans="1:6" s="80" customFormat="1" x14ac:dyDescent="0.15">
      <c r="A2" s="85" t="s">
        <v>20</v>
      </c>
      <c r="B2" s="86" t="s">
        <v>21</v>
      </c>
      <c r="C2" s="87" t="s">
        <v>22</v>
      </c>
      <c r="D2" s="87" t="s">
        <v>23</v>
      </c>
      <c r="E2" s="87" t="s">
        <v>24</v>
      </c>
      <c r="F2" s="88" t="s">
        <v>25</v>
      </c>
    </row>
    <row r="3" spans="1:6" x14ac:dyDescent="0.15">
      <c r="A3" s="89">
        <v>1</v>
      </c>
      <c r="B3" s="90">
        <v>2</v>
      </c>
      <c r="C3" s="91">
        <v>3</v>
      </c>
      <c r="D3" s="91">
        <v>4</v>
      </c>
      <c r="E3" s="91">
        <v>5</v>
      </c>
      <c r="F3" s="92">
        <v>6</v>
      </c>
    </row>
    <row r="4" spans="1:6" x14ac:dyDescent="0.15">
      <c r="A4" s="93"/>
      <c r="B4" s="94"/>
      <c r="C4" s="95"/>
      <c r="D4" s="96"/>
      <c r="E4" s="96"/>
      <c r="F4" s="97"/>
    </row>
    <row r="5" spans="1:6" ht="171" x14ac:dyDescent="0.15">
      <c r="A5" s="157">
        <v>1</v>
      </c>
      <c r="B5" s="149" t="s">
        <v>113</v>
      </c>
      <c r="C5" s="95">
        <v>15.47</v>
      </c>
      <c r="D5" s="156" t="s">
        <v>114</v>
      </c>
      <c r="E5" s="96"/>
      <c r="F5" s="97"/>
    </row>
    <row r="6" spans="1:6" ht="146.25" x14ac:dyDescent="0.15">
      <c r="A6" s="98">
        <v>2</v>
      </c>
      <c r="B6" s="149" t="s">
        <v>115</v>
      </c>
      <c r="C6" s="101">
        <v>1.5</v>
      </c>
      <c r="D6" s="148" t="s">
        <v>31</v>
      </c>
      <c r="E6" s="100"/>
      <c r="F6" s="97"/>
    </row>
    <row r="7" spans="1:6" ht="183" x14ac:dyDescent="0.15">
      <c r="A7" s="93">
        <v>6</v>
      </c>
      <c r="B7" s="94" t="s">
        <v>26</v>
      </c>
      <c r="C7" s="95"/>
      <c r="D7" s="96"/>
      <c r="E7" s="96"/>
      <c r="F7" s="97"/>
    </row>
    <row r="8" spans="1:6" x14ac:dyDescent="0.15">
      <c r="A8" s="154" t="s">
        <v>107</v>
      </c>
      <c r="B8" s="149" t="s">
        <v>108</v>
      </c>
      <c r="C8" s="95"/>
      <c r="D8" s="96"/>
      <c r="E8" s="96"/>
      <c r="F8" s="97"/>
    </row>
    <row r="9" spans="1:6" x14ac:dyDescent="0.15">
      <c r="A9" s="98" t="s">
        <v>29</v>
      </c>
      <c r="B9" s="149" t="s">
        <v>116</v>
      </c>
      <c r="C9" s="101">
        <v>6.8</v>
      </c>
      <c r="D9" s="102" t="s">
        <v>31</v>
      </c>
      <c r="E9" s="100"/>
      <c r="F9" s="97"/>
    </row>
    <row r="10" spans="1:6" x14ac:dyDescent="0.15">
      <c r="A10" s="103"/>
      <c r="B10" s="146" t="s">
        <v>32</v>
      </c>
      <c r="C10" s="101">
        <f>SUM(C9*20%)</f>
        <v>1.36</v>
      </c>
      <c r="D10" s="96"/>
      <c r="E10" s="100"/>
      <c r="F10" s="97"/>
    </row>
    <row r="11" spans="1:6" x14ac:dyDescent="0.15">
      <c r="A11" s="104"/>
      <c r="B11" s="99"/>
      <c r="C11" s="96"/>
      <c r="D11" s="96"/>
      <c r="E11" s="100"/>
      <c r="F11" s="97"/>
    </row>
    <row r="12" spans="1:6" ht="122.25" x14ac:dyDescent="0.15">
      <c r="A12" s="158">
        <v>8</v>
      </c>
      <c r="B12" s="106" t="s">
        <v>35</v>
      </c>
      <c r="C12" s="96"/>
      <c r="D12" s="96"/>
      <c r="E12" s="100"/>
      <c r="F12" s="97"/>
    </row>
    <row r="13" spans="1:6" x14ac:dyDescent="0.15">
      <c r="A13" s="105" t="s">
        <v>29</v>
      </c>
      <c r="B13" s="149" t="s">
        <v>117</v>
      </c>
      <c r="C13" s="107">
        <v>300</v>
      </c>
      <c r="D13" s="102" t="s">
        <v>36</v>
      </c>
      <c r="E13" s="100"/>
      <c r="F13" s="97"/>
    </row>
    <row r="14" spans="1:6" x14ac:dyDescent="0.15">
      <c r="A14" s="103"/>
      <c r="B14" s="94"/>
      <c r="C14" s="101"/>
      <c r="D14" s="96"/>
      <c r="E14" s="100"/>
      <c r="F14" s="97"/>
    </row>
    <row r="15" spans="1:6" x14ac:dyDescent="0.15">
      <c r="A15" s="103"/>
      <c r="B15" s="94"/>
      <c r="C15" s="101"/>
      <c r="D15" s="96"/>
      <c r="E15" s="100"/>
      <c r="F15" s="97"/>
    </row>
    <row r="16" spans="1:6" ht="112.5" x14ac:dyDescent="0.15">
      <c r="A16" s="105">
        <v>30</v>
      </c>
      <c r="B16" s="146" t="s">
        <v>101</v>
      </c>
      <c r="C16" s="101">
        <v>1747.21</v>
      </c>
      <c r="D16" s="148" t="s">
        <v>102</v>
      </c>
      <c r="E16" s="100"/>
      <c r="F16" s="97"/>
    </row>
    <row r="17" spans="1:6" ht="185.25" x14ac:dyDescent="0.15">
      <c r="A17" s="105">
        <v>31</v>
      </c>
      <c r="B17" s="146" t="s">
        <v>111</v>
      </c>
      <c r="C17" s="150">
        <v>147.77000000000001</v>
      </c>
      <c r="D17" s="151" t="s">
        <v>38</v>
      </c>
      <c r="E17" s="152"/>
      <c r="F17" s="153"/>
    </row>
    <row r="18" spans="1:6" x14ac:dyDescent="0.15">
      <c r="A18" s="103"/>
      <c r="B18" s="147" t="s">
        <v>118</v>
      </c>
      <c r="C18" s="150">
        <v>147.77000000000001</v>
      </c>
      <c r="D18" s="151" t="s">
        <v>38</v>
      </c>
      <c r="E18" s="152"/>
      <c r="F18" s="153"/>
    </row>
    <row r="19" spans="1:6" x14ac:dyDescent="0.15">
      <c r="A19" s="105"/>
      <c r="B19" s="99"/>
      <c r="C19" s="101"/>
      <c r="D19" s="102"/>
      <c r="E19" s="100"/>
      <c r="F19" s="97"/>
    </row>
    <row r="20" spans="1:6" x14ac:dyDescent="0.15">
      <c r="A20" s="105"/>
      <c r="B20" s="99"/>
      <c r="C20" s="101"/>
      <c r="D20" s="102"/>
      <c r="E20" s="100"/>
      <c r="F20" s="97"/>
    </row>
    <row r="21" spans="1:6" x14ac:dyDescent="0.15">
      <c r="A21" s="105"/>
      <c r="B21" s="99"/>
      <c r="C21" s="101"/>
      <c r="D21" s="102"/>
      <c r="E21" s="100"/>
      <c r="F21" s="97"/>
    </row>
    <row r="22" spans="1:6" x14ac:dyDescent="0.15">
      <c r="A22" s="98"/>
      <c r="B22" s="112"/>
      <c r="C22" s="101"/>
      <c r="D22" s="102"/>
      <c r="E22" s="101"/>
      <c r="F22" s="97"/>
    </row>
    <row r="23" spans="1:6" ht="15" thickBot="1" x14ac:dyDescent="0.2">
      <c r="A23" s="113"/>
      <c r="B23" s="114"/>
      <c r="C23" s="115"/>
      <c r="D23" s="115"/>
      <c r="E23" s="115"/>
      <c r="F23" s="116"/>
    </row>
    <row r="24" spans="1:6" s="81" customFormat="1" ht="19.5" thickTop="1" thickBot="1" x14ac:dyDescent="0.25">
      <c r="A24" s="117"/>
      <c r="B24" s="118" t="s">
        <v>52</v>
      </c>
      <c r="C24" s="119"/>
      <c r="D24" s="119"/>
      <c r="E24" s="120"/>
      <c r="F24" s="121"/>
    </row>
    <row r="25" spans="1:6" x14ac:dyDescent="0.15">
      <c r="A25" s="122"/>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SUMMARY</vt:lpstr>
      <vt:lpstr>Abstract</vt:lpstr>
      <vt:lpstr>Sheet1</vt:lpstr>
      <vt:lpstr>Sheet2</vt:lpstr>
      <vt:lpstr>parking with SR</vt:lpstr>
      <vt:lpstr>SUMMARY!Print_Area</vt:lpstr>
      <vt:lpstr>Abstract!Print_Titles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2025-12-26T13:46:55Z</cp:lastPrinted>
  <dcterms:created xsi:type="dcterms:W3CDTF">2022-05-23T15:55:00Z</dcterms:created>
  <dcterms:modified xsi:type="dcterms:W3CDTF">2026-02-11T14:56:52Z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5C96F3F4605C483F942D1F57DBCA32C7_12</vt:lpwstr>
  </property>
  <property fmtid="{D5CDD505-2E9C-101B-9397-08002B2CF9AE}" pid="3" name="KSOProductBuildVer">
    <vt:lpwstr>1033-12.2.0.23155</vt:lpwstr>
  </property>
</Properties>
</file>